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2510" windowHeight="7380" tabRatio="684" activeTab="0"/>
  </bookViews>
  <sheets>
    <sheet name="計画表" sheetId="1" r:id="rId1"/>
    <sheet name="意思決定記録表（練習用）" sheetId="2" r:id="rId2"/>
    <sheet name="役割分担表" sheetId="3" r:id="rId3"/>
    <sheet name="意思決定記録表（本番用）" sheetId="4" r:id="rId4"/>
    <sheet name="株主総会プレゼンテーション評価表" sheetId="5" r:id="rId5"/>
    <sheet name="感想記入表" sheetId="6" r:id="rId6"/>
  </sheets>
  <definedNames>
    <definedName name="_xlnm.Print_Area" localSheetId="3">'意思決定記録表（本番用）'!$A$1:$E$38</definedName>
    <definedName name="_xlnm.Print_Area" localSheetId="1">'意思決定記録表（練習用）'!$A$1:$E$38</definedName>
    <definedName name="_xlnm.Print_Area" localSheetId="4">'株主総会プレゼンテーション評価表'!$A$1:$L$60</definedName>
    <definedName name="_xlnm.Print_Area" localSheetId="5">'感想記入表'!$A$1:$F$60</definedName>
    <definedName name="_xlnm.Print_Area" localSheetId="0">'計画表'!$B$4:$F$48</definedName>
    <definedName name="_xlnm.Print_Area" localSheetId="2">'役割分担表'!$A$1:$E$38</definedName>
  </definedNames>
  <calcPr fullCalcOnLoad="1"/>
</workbook>
</file>

<file path=xl/sharedStrings.xml><?xml version="1.0" encoding="utf-8"?>
<sst xmlns="http://schemas.openxmlformats.org/spreadsheetml/2006/main" count="231" uniqueCount="129">
  <si>
    <t>状態：</t>
  </si>
  <si>
    <t>意　思　決　定　値</t>
  </si>
  <si>
    <t>仕入数量</t>
  </si>
  <si>
    <t>←入力欄</t>
  </si>
  <si>
    <t>売上高</t>
  </si>
  <si>
    <t>売上原価</t>
  </si>
  <si>
    <t>広告費</t>
  </si>
  <si>
    <t>給料</t>
  </si>
  <si>
    <t>受注予想数量</t>
  </si>
  <si>
    <t>家賃</t>
  </si>
  <si>
    <t>支払利息</t>
  </si>
  <si>
    <t>当期純利益</t>
  </si>
  <si>
    <t>警告メッセージ</t>
  </si>
  <si>
    <t>現金</t>
  </si>
  <si>
    <t>商品</t>
  </si>
  <si>
    <t>資産合計</t>
  </si>
  <si>
    <t>借入金</t>
  </si>
  <si>
    <t>資本金</t>
  </si>
  <si>
    <t>累積純利益</t>
  </si>
  <si>
    <t>負債・資本合計</t>
  </si>
  <si>
    <t>基　本　設　定　値　表</t>
  </si>
  <si>
    <t>仕入価格</t>
  </si>
  <si>
    <t>現　　金　　増　　減　　表</t>
  </si>
  <si>
    <t>期首現金残高</t>
  </si>
  <si>
    <t>資本金</t>
  </si>
  <si>
    <t>期末現金残高</t>
  </si>
  <si>
    <t>商　品　数　量　増　減　表</t>
  </si>
  <si>
    <t>期首在庫数量</t>
  </si>
  <si>
    <t>仕入数量</t>
  </si>
  <si>
    <t>販売数量</t>
  </si>
  <si>
    <t>(受注数量)</t>
  </si>
  <si>
    <t>期末在庫数量</t>
  </si>
  <si>
    <t>商　品　金　額　増　減　表</t>
  </si>
  <si>
    <t>期首在庫高</t>
  </si>
  <si>
    <t>期末在庫高</t>
  </si>
  <si>
    <t>第Ⅱ期</t>
  </si>
  <si>
    <t>第Ⅲ期</t>
  </si>
  <si>
    <t>第Ⅳ期</t>
  </si>
  <si>
    <t>第Ⅰ期</t>
  </si>
  <si>
    <t>家賃</t>
  </si>
  <si>
    <t>販売価格</t>
  </si>
  <si>
    <t>販売価格上限</t>
  </si>
  <si>
    <t>計　画　表</t>
  </si>
  <si>
    <t>予想順位</t>
  </si>
  <si>
    <t>現金増加高</t>
  </si>
  <si>
    <t>現金減少高</t>
  </si>
  <si>
    <t>商品増加高</t>
  </si>
  <si>
    <t>商品減少高</t>
  </si>
  <si>
    <t>企業名</t>
  </si>
  <si>
    <t>第Ⅰ期</t>
  </si>
  <si>
    <t>第Ⅱ期</t>
  </si>
  <si>
    <t>第Ⅲ期</t>
  </si>
  <si>
    <t>第Ⅳ期</t>
  </si>
  <si>
    <t>役　　　職</t>
  </si>
  <si>
    <t>氏　　　名</t>
  </si>
  <si>
    <t>仕入数量</t>
  </si>
  <si>
    <t>販売価格</t>
  </si>
  <si>
    <t>円</t>
  </si>
  <si>
    <t>代表取締役社長</t>
  </si>
  <si>
    <t>意思決定の理由</t>
  </si>
  <si>
    <t>販売担当取締役</t>
  </si>
  <si>
    <t>当期純利益</t>
  </si>
  <si>
    <t>累積純利益</t>
  </si>
  <si>
    <t>購買担当取締役</t>
  </si>
  <si>
    <t>順　　　位</t>
  </si>
  <si>
    <t>警告メッセージ</t>
  </si>
  <si>
    <t>・当期赤字！</t>
  </si>
  <si>
    <t>なし　　あり</t>
  </si>
  <si>
    <t>なし　あり</t>
  </si>
  <si>
    <t>・累積赤字！</t>
  </si>
  <si>
    <t>・借入金発生！</t>
  </si>
  <si>
    <t>・品切！</t>
  </si>
  <si>
    <t>経理担当取締役</t>
  </si>
  <si>
    <t>マーケットシェア</t>
  </si>
  <si>
    <t>％</t>
  </si>
  <si>
    <t>結果分析</t>
  </si>
  <si>
    <t>総務担当取締役</t>
  </si>
  <si>
    <t>意 思 決 定 記 録 表 （ 練 習 用 ）</t>
  </si>
  <si>
    <r>
      <t>広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告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費</t>
    </r>
  </si>
  <si>
    <t>株主総会プレゼンテーション評価表</t>
  </si>
  <si>
    <t>感　想　記　入　表</t>
  </si>
  <si>
    <t>Ｎｏ．</t>
  </si>
  <si>
    <t>役職名</t>
  </si>
  <si>
    <t>氏　名</t>
  </si>
  <si>
    <t>評価項目＼企業名</t>
  </si>
  <si>
    <t>発表のしかた</t>
  </si>
  <si>
    <t>２</t>
  </si>
  <si>
    <t>発表の内容</t>
  </si>
  <si>
    <t>３</t>
  </si>
  <si>
    <t>質問に対する</t>
  </si>
  <si>
    <t>応対のしかた</t>
  </si>
  <si>
    <t>合　　　　　計</t>
  </si>
  <si>
    <t>台</t>
  </si>
  <si>
    <t>１</t>
  </si>
  <si>
    <t>マーケットサイズ</t>
  </si>
  <si>
    <t>損　益　計　算　書</t>
  </si>
  <si>
    <t>前　期　デ　ー　タ</t>
  </si>
  <si>
    <t>貸　借　対　照　表</t>
  </si>
  <si>
    <t>警告メッセージ</t>
  </si>
  <si>
    <t>給料</t>
  </si>
  <si>
    <t>支払利息率 (％)</t>
  </si>
  <si>
    <t>マ　ー　ケ　ッ　ト　サ　イ　ズ</t>
  </si>
  <si>
    <t>役　割　分　担　表</t>
  </si>
  <si>
    <t>分　　　担　　　理　　　由</t>
  </si>
  <si>
    <t>意 思 決 定 記 録 表 （ 本 番 用 ）</t>
  </si>
  <si>
    <t>台</t>
  </si>
  <si>
    <t>Ｎｏ．</t>
  </si>
  <si>
    <t>役職名</t>
  </si>
  <si>
    <t>氏　名</t>
  </si>
  <si>
    <t>（５：たいへんよかった　４：よかった　３：ふつう　２：ややわるかった　１：わるかった）</t>
  </si>
  <si>
    <t xml:space="preserve"> 聞きやすかったか。</t>
  </si>
  <si>
    <t xml:space="preserve"> わかりやすかったか。</t>
  </si>
  <si>
    <t xml:space="preserve"> 内容に統一性はあったか。</t>
  </si>
  <si>
    <t xml:space="preserve"> 意思決定した理由を説明</t>
  </si>
  <si>
    <t xml:space="preserve"> していたか。</t>
  </si>
  <si>
    <t xml:space="preserve"> 質問にきちんと答えられ</t>
  </si>
  <si>
    <t xml:space="preserve"> たか。</t>
  </si>
  <si>
    <t>コ　メ　ン　ト</t>
  </si>
  <si>
    <t>次の項目について，自由に感想を記入してください。</t>
  </si>
  <si>
    <t>１．自社の意思決定について</t>
  </si>
  <si>
    <t>２．自社のデータ分析について</t>
  </si>
  <si>
    <t>３．自社のプレゼンテーションについて</t>
  </si>
  <si>
    <t>企業名</t>
  </si>
  <si>
    <t xml:space="preserve"> 発表のしかたにくふうが</t>
  </si>
  <si>
    <t xml:space="preserve"> みられたか。</t>
  </si>
  <si>
    <t>各社のプレゼンテーションについて，次の項目を５段階で評価してください。</t>
  </si>
  <si>
    <t>４．ビジネスゲーム全体とおして</t>
  </si>
  <si>
    <t>マーケットシェア</t>
  </si>
  <si>
    <t>最低現金有高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</si>
</sst>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[Red]General"/>
    <numFmt numFmtId="180" formatCode="\(#,##0\)"/>
    <numFmt numFmtId="181" formatCode="###,###"/>
    <numFmt numFmtId="182" formatCode="#,###&quot;0/月&quot;"/>
    <numFmt numFmtId="183" formatCode="#,##0&quot;台&quot;"/>
    <numFmt numFmtId="184" formatCode="yyyy&quot;年&quot;m&quot;月&quot;d&quot;日（&quot;ddd&quot;）&quot;"/>
    <numFmt numFmtId="185" formatCode="yyyy&quot;年&quot;m&quot;月&quot;d&quot;日（&quot;dddd&quot;）&quot;"/>
    <numFmt numFmtId="186" formatCode="0_ "/>
    <numFmt numFmtId="187" formatCode="0&quot;台&quot;"/>
    <numFmt numFmtId="188" formatCode="0.0%"/>
    <numFmt numFmtId="189" formatCode="\(#,##0_)"/>
    <numFmt numFmtId="190" formatCode="0_);[Red]\(0\)"/>
    <numFmt numFmtId="191" formatCode="0%_ "/>
    <numFmt numFmtId="192" formatCode="0.00000000_ "/>
    <numFmt numFmtId="193" formatCode="&quot;&quot;"/>
    <numFmt numFmtId="194" formatCode="#,##0.000"/>
    <numFmt numFmtId="195" formatCode="[Red]@"/>
    <numFmt numFmtId="196" formatCode="\(0%\)"/>
    <numFmt numFmtId="197" formatCode="0;[Red]0"/>
    <numFmt numFmtId="198" formatCode="0_ ;[Red]\-0\ "/>
    <numFmt numFmtId="199" formatCode="\(0_ ;[Red]\-0\)"/>
    <numFmt numFmtId="200" formatCode="&quot;(&quot;0_ ;[Red]\-0&quot;)&quot;"/>
    <numFmt numFmtId="201" formatCode="\(0\)_ ;[Red]\(\-0\)\ "/>
    <numFmt numFmtId="202" formatCode="\(#,##0_);[Red]\(\-#,##0\)"/>
    <numFmt numFmtId="203" formatCode="\(#,##0\);[Red]\(\-#,##0\)"/>
    <numFmt numFmtId="204" formatCode="0%\ "/>
    <numFmt numFmtId="205" formatCode="#"/>
    <numFmt numFmtId="206" formatCode="#,##0.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\+#,##0_ ;\-#,##0\ "/>
    <numFmt numFmtId="211" formatCode="#,##0_ \ "/>
    <numFmt numFmtId="212" formatCode="\+#,##0%_ ;\-#,##0%\ "/>
    <numFmt numFmtId="213" formatCode="\(\+#,##0\);\(\-#,##0\)"/>
    <numFmt numFmtId="214" formatCode="#,##0.0000_ "/>
    <numFmt numFmtId="215" formatCode="\(0.0%\)"/>
    <numFmt numFmtId="216" formatCode="&quot;△&quot;\ #,##0;&quot;▲&quot;\ #,##0"/>
    <numFmt numFmtId="217" formatCode="\(\-#,##0\)"/>
    <numFmt numFmtId="218" formatCode="\(#,##0_ ;[Red]\-#,##0\)\ "/>
    <numFmt numFmtId="219" formatCode="\(#,##0\)_ ;[Red]\(\-#,##0\)\ "/>
    <numFmt numFmtId="220" formatCode="0%_ ;[Red]\-0%\ "/>
    <numFmt numFmtId="221" formatCode="0&quot;%&quot;_ ;[Red]\-0&quot;%&quot;\ "/>
    <numFmt numFmtId="222" formatCode="\(#,##0\)\ ;[Red]\(\-#,##0\)"/>
    <numFmt numFmtId="223" formatCode="\+\-#,##0_ "/>
    <numFmt numFmtId="224" formatCode="\+#,##0_ ;0;\-#,##0\ "/>
    <numFmt numFmtId="225" formatCode="\(\+#,##0\)\ ;\(\-#,##0\)"/>
    <numFmt numFmtId="226" formatCode="\+#,##0_ ;\-#,##0\ \ "/>
    <numFmt numFmtId="227" formatCode="0.0%_ "/>
    <numFmt numFmtId="228" formatCode="&quot;企&quot;&quot;業&quot;&quot;名&quot;"/>
    <numFmt numFmtId="229" formatCode="\+#,##0.0%_ ;\-#,##0.0%\ "/>
    <numFmt numFmtId="230" formatCode="#,##0&quot;台&quot;_ "/>
    <numFmt numFmtId="231" formatCode="&quot;(&quot;#,##0&quot;)&quot;\ ;[Red]&quot;(&quot;\-#,##0&quot;)&quot;"/>
    <numFmt numFmtId="232" formatCode="#,##0\ \ ;[Red]\-#,##0\ \ "/>
    <numFmt numFmtId="233" formatCode="\(#,##0\);[Red]\(#,##0\)"/>
  </numFmts>
  <fonts count="62">
    <font>
      <sz val="10"/>
      <name val="ＭＳ 明朝"/>
      <family val="1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u val="single"/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8"/>
      <name val="ＭＳ 明朝"/>
      <family val="1"/>
    </font>
    <font>
      <u val="single"/>
      <sz val="10"/>
      <color indexed="8"/>
      <name val="Century"/>
      <family val="1"/>
    </font>
    <font>
      <sz val="10"/>
      <name val="ＭＳ Ｐゴシック"/>
      <family val="3"/>
    </font>
    <font>
      <u val="single"/>
      <sz val="1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.5"/>
      <name val="Century"/>
      <family val="1"/>
    </font>
    <font>
      <b/>
      <u val="single"/>
      <sz val="12"/>
      <name val="ＭＳ Ｐ明朝"/>
      <family val="1"/>
    </font>
    <font>
      <u val="single"/>
      <sz val="12"/>
      <name val="ＭＳ Ｐ明朝"/>
      <family val="1"/>
    </font>
    <font>
      <sz val="48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4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Fill="0" applyBorder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horizontal="distributed"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0" fillId="0" borderId="0" xfId="61" applyAlignment="1" applyProtection="1">
      <alignment/>
      <protection/>
    </xf>
    <xf numFmtId="0" fontId="8" fillId="0" borderId="0" xfId="65" applyProtection="1">
      <alignment/>
      <protection/>
    </xf>
    <xf numFmtId="0" fontId="8" fillId="0" borderId="0" xfId="64" applyProtection="1">
      <alignment/>
      <protection/>
    </xf>
    <xf numFmtId="0" fontId="1" fillId="0" borderId="0" xfId="63" applyProtection="1">
      <alignment vertical="center"/>
      <protection/>
    </xf>
    <xf numFmtId="0" fontId="12" fillId="0" borderId="0" xfId="64" applyFont="1" applyProtection="1">
      <alignment/>
      <protection/>
    </xf>
    <xf numFmtId="0" fontId="19" fillId="0" borderId="0" xfId="65" applyFont="1" applyAlignment="1" applyProtection="1">
      <alignment horizontal="justify"/>
      <protection/>
    </xf>
    <xf numFmtId="0" fontId="0" fillId="0" borderId="0" xfId="62" applyAlignment="1">
      <alignment vertical="center"/>
    </xf>
    <xf numFmtId="0" fontId="0" fillId="0" borderId="0" xfId="62" applyBorder="1" applyAlignment="1">
      <alignment vertical="center"/>
    </xf>
    <xf numFmtId="3" fontId="1" fillId="34" borderId="10" xfId="0" applyNumberFormat="1" applyFont="1" applyFill="1" applyBorder="1" applyAlignment="1" applyProtection="1">
      <alignment horizontal="distributed" vertical="center"/>
      <protection hidden="1"/>
    </xf>
    <xf numFmtId="3" fontId="1" fillId="33" borderId="11" xfId="0" applyNumberFormat="1" applyFont="1" applyFill="1" applyBorder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1" fillId="33" borderId="12" xfId="0" applyNumberFormat="1" applyFont="1" applyFill="1" applyBorder="1" applyAlignment="1" applyProtection="1">
      <alignment horizontal="distributed" vertical="center"/>
      <protection hidden="1"/>
    </xf>
    <xf numFmtId="3" fontId="1" fillId="33" borderId="13" xfId="0" applyNumberFormat="1" applyFont="1" applyFill="1" applyBorder="1" applyAlignment="1" applyProtection="1">
      <alignment horizontal="distributed" vertical="center"/>
      <protection hidden="1"/>
    </xf>
    <xf numFmtId="3" fontId="1" fillId="33" borderId="14" xfId="0" applyNumberFormat="1" applyFont="1" applyFill="1" applyBorder="1" applyAlignment="1" applyProtection="1">
      <alignment horizontal="distributed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horizontal="distributed" vertical="center"/>
      <protection hidden="1"/>
    </xf>
    <xf numFmtId="3" fontId="1" fillId="33" borderId="15" xfId="0" applyNumberFormat="1" applyFont="1" applyFill="1" applyBorder="1" applyAlignment="1" applyProtection="1">
      <alignment horizontal="distributed" vertical="center"/>
      <protection hidden="1"/>
    </xf>
    <xf numFmtId="0" fontId="1" fillId="33" borderId="10" xfId="66" applyFont="1" applyFill="1" applyBorder="1" applyAlignment="1" applyProtection="1">
      <alignment horizontal="distributed" vertical="center"/>
      <protection hidden="1"/>
    </xf>
    <xf numFmtId="3" fontId="1" fillId="33" borderId="16" xfId="0" applyNumberFormat="1" applyFont="1" applyFill="1" applyBorder="1" applyAlignment="1" applyProtection="1">
      <alignment horizontal="distributed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3" fontId="23" fillId="0" borderId="0" xfId="0" applyNumberFormat="1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4" fillId="0" borderId="17" xfId="65" applyFont="1" applyBorder="1" applyAlignment="1" applyProtection="1">
      <alignment horizontal="center" vertical="center" wrapText="1"/>
      <protection locked="0"/>
    </xf>
    <xf numFmtId="230" fontId="14" fillId="0" borderId="17" xfId="65" applyNumberFormat="1" applyFont="1" applyBorder="1" applyAlignment="1" applyProtection="1">
      <alignment horizontal="right" vertical="center" wrapText="1"/>
      <protection locked="0"/>
    </xf>
    <xf numFmtId="0" fontId="14" fillId="0" borderId="17" xfId="65" applyFont="1" applyBorder="1" applyAlignment="1" applyProtection="1">
      <alignment horizontal="right" vertical="center" wrapText="1"/>
      <protection locked="0"/>
    </xf>
    <xf numFmtId="0" fontId="16" fillId="0" borderId="17" xfId="65" applyFont="1" applyBorder="1" applyAlignment="1" applyProtection="1">
      <alignment horizontal="justify" vertical="center" wrapText="1"/>
      <protection locked="0"/>
    </xf>
    <xf numFmtId="0" fontId="16" fillId="0" borderId="18" xfId="65" applyFont="1" applyBorder="1" applyAlignment="1" applyProtection="1">
      <alignment horizontal="justify" vertical="center" wrapText="1"/>
      <protection locked="0"/>
    </xf>
    <xf numFmtId="0" fontId="14" fillId="0" borderId="19" xfId="65" applyFont="1" applyBorder="1" applyAlignment="1" applyProtection="1">
      <alignment horizontal="center" vertical="center" wrapText="1"/>
      <protection locked="0"/>
    </xf>
    <xf numFmtId="0" fontId="14" fillId="0" borderId="17" xfId="63" applyFont="1" applyBorder="1" applyAlignment="1" applyProtection="1">
      <alignment horizontal="center" vertical="center" wrapText="1"/>
      <protection locked="0"/>
    </xf>
    <xf numFmtId="0" fontId="14" fillId="0" borderId="17" xfId="63" applyFont="1" applyBorder="1" applyAlignment="1" applyProtection="1">
      <alignment horizontal="right" vertical="center" wrapText="1"/>
      <protection locked="0"/>
    </xf>
    <xf numFmtId="0" fontId="16" fillId="0" borderId="17" xfId="63" applyFont="1" applyBorder="1" applyAlignment="1" applyProtection="1">
      <alignment horizontal="justify" vertical="center" wrapText="1"/>
      <protection locked="0"/>
    </xf>
    <xf numFmtId="0" fontId="16" fillId="0" borderId="18" xfId="63" applyFont="1" applyBorder="1" applyAlignment="1" applyProtection="1">
      <alignment horizontal="justify" vertical="center" wrapText="1"/>
      <protection locked="0"/>
    </xf>
    <xf numFmtId="0" fontId="14" fillId="0" borderId="19" xfId="63" applyFont="1" applyBorder="1" applyAlignment="1" applyProtection="1">
      <alignment horizontal="center" vertical="center" wrapText="1"/>
      <protection locked="0"/>
    </xf>
    <xf numFmtId="0" fontId="21" fillId="0" borderId="0" xfId="67" applyFont="1" applyAlignment="1" applyProtection="1">
      <alignment horizontal="center" vertical="center"/>
      <protection hidden="1"/>
    </xf>
    <xf numFmtId="0" fontId="21" fillId="0" borderId="0" xfId="67" applyFont="1" applyBorder="1" applyAlignment="1" applyProtection="1">
      <alignment horizontal="center" vertical="center"/>
      <protection hidden="1"/>
    </xf>
    <xf numFmtId="0" fontId="13" fillId="0" borderId="0" xfId="64" applyFont="1" applyAlignment="1" applyProtection="1">
      <alignment horizontal="center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14" fillId="0" borderId="0" xfId="64" applyFont="1" applyBorder="1" applyAlignment="1" applyProtection="1">
      <alignment horizontal="left" vertical="center"/>
      <protection hidden="1"/>
    </xf>
    <xf numFmtId="0" fontId="14" fillId="0" borderId="0" xfId="64" applyFont="1" applyBorder="1" applyAlignment="1" applyProtection="1">
      <alignment horizontal="right"/>
      <protection hidden="1"/>
    </xf>
    <xf numFmtId="0" fontId="15" fillId="0" borderId="16" xfId="64" applyFont="1" applyBorder="1" applyAlignment="1" applyProtection="1">
      <alignment horizontal="center" vertical="top" wrapText="1"/>
      <protection hidden="1"/>
    </xf>
    <xf numFmtId="0" fontId="14" fillId="0" borderId="16" xfId="64" applyFont="1" applyBorder="1" applyAlignment="1" applyProtection="1">
      <alignment horizontal="center" vertical="top" wrapText="1"/>
      <protection hidden="1"/>
    </xf>
    <xf numFmtId="0" fontId="16" fillId="0" borderId="14" xfId="64" applyFont="1" applyBorder="1" applyAlignment="1" applyProtection="1">
      <alignment horizontal="justify" vertical="top" wrapText="1"/>
      <protection hidden="1"/>
    </xf>
    <xf numFmtId="0" fontId="0" fillId="0" borderId="0" xfId="63" applyFont="1" applyAlignment="1" applyProtection="1">
      <alignment horizontal="center" vertical="center"/>
      <protection hidden="1"/>
    </xf>
    <xf numFmtId="0" fontId="0" fillId="0" borderId="0" xfId="63" applyFont="1" applyBorder="1" applyAlignment="1" applyProtection="1">
      <alignment horizontal="right" vertical="center"/>
      <protection hidden="1"/>
    </xf>
    <xf numFmtId="0" fontId="0" fillId="0" borderId="20" xfId="63" applyFont="1" applyBorder="1" applyAlignment="1" applyProtection="1">
      <alignment horizontal="right" vertical="center"/>
      <protection hidden="1"/>
    </xf>
    <xf numFmtId="0" fontId="16" fillId="0" borderId="10" xfId="63" applyFont="1" applyBorder="1" applyAlignment="1" applyProtection="1">
      <alignment horizontal="justify" vertical="center" wrapText="1"/>
      <protection hidden="1"/>
    </xf>
    <xf numFmtId="0" fontId="14" fillId="0" borderId="21" xfId="63" applyFont="1" applyBorder="1" applyAlignment="1" applyProtection="1">
      <alignment horizontal="center" vertical="center" wrapText="1"/>
      <protection hidden="1"/>
    </xf>
    <xf numFmtId="0" fontId="17" fillId="0" borderId="14" xfId="65" applyFont="1" applyBorder="1" applyAlignment="1" applyProtection="1">
      <alignment horizontal="justify" vertical="center" wrapText="1"/>
      <protection hidden="1"/>
    </xf>
    <xf numFmtId="0" fontId="14" fillId="0" borderId="14" xfId="63" applyFont="1" applyBorder="1" applyAlignment="1" applyProtection="1">
      <alignment horizontal="justify" vertical="center" wrapText="1"/>
      <protection hidden="1"/>
    </xf>
    <xf numFmtId="0" fontId="14" fillId="0" borderId="15" xfId="63" applyFont="1" applyBorder="1" applyAlignment="1" applyProtection="1">
      <alignment horizontal="left" vertical="center" wrapText="1"/>
      <protection hidden="1"/>
    </xf>
    <xf numFmtId="0" fontId="14" fillId="0" borderId="16" xfId="63" applyFont="1" applyBorder="1" applyAlignment="1" applyProtection="1">
      <alignment horizontal="left" vertical="center" wrapText="1"/>
      <protection hidden="1"/>
    </xf>
    <xf numFmtId="0" fontId="14" fillId="0" borderId="14" xfId="63" applyFont="1" applyBorder="1" applyAlignment="1" applyProtection="1">
      <alignment horizontal="left" vertical="center" wrapText="1"/>
      <protection hidden="1"/>
    </xf>
    <xf numFmtId="0" fontId="14" fillId="0" borderId="16" xfId="63" applyFont="1" applyBorder="1" applyAlignment="1" applyProtection="1">
      <alignment horizontal="justify" vertical="center" wrapText="1"/>
      <protection hidden="1"/>
    </xf>
    <xf numFmtId="0" fontId="14" fillId="0" borderId="22" xfId="63" applyFont="1" applyBorder="1" applyAlignment="1" applyProtection="1">
      <alignment horizontal="justify" vertical="center" wrapText="1"/>
      <protection hidden="1"/>
    </xf>
    <xf numFmtId="0" fontId="11" fillId="0" borderId="0" xfId="65" applyFont="1" applyAlignment="1" applyProtection="1">
      <alignment horizontal="center" vertical="center"/>
      <protection hidden="1"/>
    </xf>
    <xf numFmtId="0" fontId="12" fillId="0" borderId="0" xfId="65" applyFont="1" applyAlignment="1" applyProtection="1">
      <alignment vertical="center"/>
      <protection hidden="1"/>
    </xf>
    <xf numFmtId="0" fontId="14" fillId="0" borderId="0" xfId="65" applyFont="1" applyAlignment="1" applyProtection="1">
      <alignment horizontal="right" vertical="center"/>
      <protection hidden="1"/>
    </xf>
    <xf numFmtId="0" fontId="15" fillId="0" borderId="0" xfId="65" applyFont="1" applyAlignment="1" applyProtection="1">
      <alignment horizontal="right" vertical="center"/>
      <protection hidden="1"/>
    </xf>
    <xf numFmtId="0" fontId="16" fillId="0" borderId="10" xfId="65" applyFont="1" applyBorder="1" applyAlignment="1" applyProtection="1">
      <alignment horizontal="justify" vertical="center" wrapText="1"/>
      <protection hidden="1"/>
    </xf>
    <xf numFmtId="0" fontId="14" fillId="0" borderId="21" xfId="65" applyFont="1" applyBorder="1" applyAlignment="1" applyProtection="1">
      <alignment horizontal="center" vertical="center" wrapText="1"/>
      <protection hidden="1"/>
    </xf>
    <xf numFmtId="0" fontId="14" fillId="0" borderId="14" xfId="65" applyFont="1" applyBorder="1" applyAlignment="1" applyProtection="1">
      <alignment horizontal="justify" vertical="center" wrapText="1"/>
      <protection hidden="1"/>
    </xf>
    <xf numFmtId="0" fontId="14" fillId="0" borderId="15" xfId="65" applyFont="1" applyBorder="1" applyAlignment="1" applyProtection="1">
      <alignment horizontal="justify" vertical="center" wrapText="1"/>
      <protection hidden="1"/>
    </xf>
    <xf numFmtId="0" fontId="0" fillId="0" borderId="16" xfId="61" applyBorder="1" applyAlignment="1" applyProtection="1">
      <alignment horizontal="justify" vertical="top" wrapText="1"/>
      <protection hidden="1"/>
    </xf>
    <xf numFmtId="0" fontId="0" fillId="0" borderId="14" xfId="61" applyBorder="1" applyAlignment="1" applyProtection="1">
      <alignment horizontal="justify" vertical="top" wrapText="1"/>
      <protection hidden="1"/>
    </xf>
    <xf numFmtId="0" fontId="14" fillId="0" borderId="16" xfId="65" applyFont="1" applyBorder="1" applyAlignment="1" applyProtection="1">
      <alignment horizontal="justify" vertical="center" wrapText="1"/>
      <protection hidden="1"/>
    </xf>
    <xf numFmtId="0" fontId="14" fillId="0" borderId="22" xfId="65" applyFont="1" applyBorder="1" applyAlignment="1" applyProtection="1">
      <alignment horizontal="justify" vertical="center" wrapText="1"/>
      <protection hidden="1"/>
    </xf>
    <xf numFmtId="0" fontId="14" fillId="0" borderId="15" xfId="65" applyFont="1" applyBorder="1" applyAlignment="1" applyProtection="1">
      <alignment horizontal="left" vertical="center" wrapText="1"/>
      <protection hidden="1"/>
    </xf>
    <xf numFmtId="0" fontId="14" fillId="0" borderId="16" xfId="65" applyFont="1" applyBorder="1" applyAlignment="1" applyProtection="1">
      <alignment horizontal="left" vertical="center" wrapText="1"/>
      <protection hidden="1"/>
    </xf>
    <xf numFmtId="0" fontId="14" fillId="0" borderId="14" xfId="65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 quotePrefix="1">
      <alignment horizontal="center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22" fillId="0" borderId="20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22" fillId="0" borderId="17" xfId="0" applyFont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24" fillId="0" borderId="16" xfId="64" applyFont="1" applyBorder="1" applyAlignment="1" applyProtection="1">
      <alignment horizontal="center" vertical="top" wrapText="1"/>
      <protection hidden="1"/>
    </xf>
    <xf numFmtId="176" fontId="0" fillId="0" borderId="0" xfId="0" applyNumberFormat="1" applyAlignment="1" applyProtection="1">
      <alignment vertical="center"/>
      <protection hidden="1"/>
    </xf>
    <xf numFmtId="176" fontId="1" fillId="0" borderId="0" xfId="0" applyNumberFormat="1" applyFont="1" applyBorder="1" applyAlignment="1" applyProtection="1">
      <alignment horizontal="left" vertical="center"/>
      <protection hidden="1"/>
    </xf>
    <xf numFmtId="176" fontId="0" fillId="0" borderId="0" xfId="0" applyNumberFormat="1" applyBorder="1" applyAlignment="1" applyProtection="1">
      <alignment horizontal="left" vertical="center"/>
      <protection hidden="1"/>
    </xf>
    <xf numFmtId="176" fontId="1" fillId="0" borderId="0" xfId="0" applyNumberFormat="1" applyFont="1" applyAlignment="1" applyProtection="1">
      <alignment vertical="center"/>
      <protection hidden="1"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 hidden="1"/>
    </xf>
    <xf numFmtId="176" fontId="1" fillId="0" borderId="0" xfId="0" applyNumberFormat="1" applyFont="1" applyBorder="1" applyAlignment="1" applyProtection="1">
      <alignment vertical="center"/>
      <protection hidden="1"/>
    </xf>
    <xf numFmtId="176" fontId="6" fillId="35" borderId="15" xfId="0" applyNumberFormat="1" applyFont="1" applyFill="1" applyBorder="1" applyAlignment="1" applyProtection="1">
      <alignment horizontal="right" vertical="center"/>
      <protection hidden="1"/>
    </xf>
    <xf numFmtId="176" fontId="6" fillId="35" borderId="14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vertical="center"/>
      <protection/>
    </xf>
    <xf numFmtId="177" fontId="1" fillId="0" borderId="2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center"/>
      <protection locked="0"/>
    </xf>
    <xf numFmtId="177" fontId="1" fillId="0" borderId="11" xfId="0" applyNumberFormat="1" applyFont="1" applyBorder="1" applyAlignment="1" applyProtection="1">
      <alignment vertical="center"/>
      <protection locked="0"/>
    </xf>
    <xf numFmtId="177" fontId="1" fillId="0" borderId="14" xfId="0" applyNumberFormat="1" applyFont="1" applyBorder="1" applyAlignment="1" applyProtection="1">
      <alignment vertical="center"/>
      <protection locked="0"/>
    </xf>
    <xf numFmtId="177" fontId="1" fillId="0" borderId="15" xfId="0" applyNumberFormat="1" applyFont="1" applyBorder="1" applyAlignment="1" applyProtection="1">
      <alignment vertical="center"/>
      <protection locked="0"/>
    </xf>
    <xf numFmtId="177" fontId="1" fillId="35" borderId="10" xfId="0" applyNumberFormat="1" applyFont="1" applyFill="1" applyBorder="1" applyAlignment="1" applyProtection="1">
      <alignment vertical="center"/>
      <protection hidden="1"/>
    </xf>
    <xf numFmtId="177" fontId="1" fillId="35" borderId="12" xfId="0" applyNumberFormat="1" applyFont="1" applyFill="1" applyBorder="1" applyAlignment="1" applyProtection="1">
      <alignment horizontal="right" vertical="center"/>
      <protection hidden="1"/>
    </xf>
    <xf numFmtId="177" fontId="1" fillId="35" borderId="10" xfId="66" applyNumberFormat="1" applyFont="1" applyFill="1" applyBorder="1" applyAlignment="1" applyProtection="1">
      <alignment horizontal="right" vertical="center"/>
      <protection hidden="1"/>
    </xf>
    <xf numFmtId="177" fontId="1" fillId="35" borderId="11" xfId="0" applyNumberFormat="1" applyFont="1" applyFill="1" applyBorder="1" applyAlignment="1" applyProtection="1">
      <alignment vertical="center"/>
      <protection hidden="1"/>
    </xf>
    <xf numFmtId="177" fontId="1" fillId="35" borderId="12" xfId="0" applyNumberFormat="1" applyFont="1" applyFill="1" applyBorder="1" applyAlignment="1" applyProtection="1">
      <alignment vertical="center"/>
      <protection hidden="1"/>
    </xf>
    <xf numFmtId="177" fontId="1" fillId="35" borderId="13" xfId="0" applyNumberFormat="1" applyFont="1" applyFill="1" applyBorder="1" applyAlignment="1" applyProtection="1">
      <alignment vertical="center"/>
      <protection hidden="1"/>
    </xf>
    <xf numFmtId="177" fontId="1" fillId="35" borderId="14" xfId="0" applyNumberFormat="1" applyFont="1" applyFill="1" applyBorder="1" applyAlignment="1" applyProtection="1">
      <alignment vertical="center"/>
      <protection hidden="1"/>
    </xf>
    <xf numFmtId="177" fontId="1" fillId="35" borderId="14" xfId="0" applyNumberFormat="1" applyFont="1" applyFill="1" applyBorder="1" applyAlignment="1" applyProtection="1">
      <alignment horizontal="right" vertical="center"/>
      <protection hidden="1"/>
    </xf>
    <xf numFmtId="177" fontId="1" fillId="35" borderId="15" xfId="0" applyNumberFormat="1" applyFont="1" applyFill="1" applyBorder="1" applyAlignment="1" applyProtection="1">
      <alignment vertical="center"/>
      <protection hidden="1"/>
    </xf>
    <xf numFmtId="177" fontId="1" fillId="35" borderId="11" xfId="0" applyNumberFormat="1" applyFont="1" applyFill="1" applyBorder="1" applyAlignment="1" applyProtection="1">
      <alignment horizontal="right" vertical="center"/>
      <protection hidden="1"/>
    </xf>
    <xf numFmtId="177" fontId="1" fillId="35" borderId="10" xfId="0" applyNumberFormat="1" applyFont="1" applyFill="1" applyBorder="1" applyAlignment="1" applyProtection="1">
      <alignment horizontal="right" vertical="center"/>
      <protection hidden="1"/>
    </xf>
    <xf numFmtId="177" fontId="1" fillId="35" borderId="16" xfId="0" applyNumberFormat="1" applyFont="1" applyFill="1" applyBorder="1" applyAlignment="1" applyProtection="1">
      <alignment vertical="center"/>
      <protection hidden="1"/>
    </xf>
    <xf numFmtId="177" fontId="6" fillId="35" borderId="10" xfId="0" applyNumberFormat="1" applyFont="1" applyFill="1" applyBorder="1" applyAlignment="1" applyProtection="1">
      <alignment horizontal="right" vertical="center"/>
      <protection hidden="1"/>
    </xf>
    <xf numFmtId="0" fontId="61" fillId="36" borderId="10" xfId="66" applyNumberFormat="1" applyFont="1" applyFill="1" applyBorder="1" applyAlignment="1" applyProtection="1">
      <alignment horizontal="right" vertical="center"/>
      <protection hidden="1"/>
    </xf>
    <xf numFmtId="188" fontId="1" fillId="35" borderId="10" xfId="0" applyNumberFormat="1" applyFont="1" applyFill="1" applyBorder="1" applyAlignment="1" applyProtection="1">
      <alignment horizontal="center" vertical="center"/>
      <protection hidden="1"/>
    </xf>
    <xf numFmtId="3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3" fontId="6" fillId="33" borderId="28" xfId="0" applyNumberFormat="1" applyFont="1" applyFill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" fontId="1" fillId="34" borderId="10" xfId="0" applyNumberFormat="1" applyFont="1" applyFill="1" applyBorder="1" applyAlignment="1" applyProtection="1">
      <alignment horizontal="center" vertical="center"/>
      <protection hidden="1"/>
    </xf>
    <xf numFmtId="3" fontId="1" fillId="33" borderId="28" xfId="0" applyNumberFormat="1" applyFont="1" applyFill="1" applyBorder="1" applyAlignment="1" applyProtection="1">
      <alignment horizontal="center" vertical="center"/>
      <protection hidden="1"/>
    </xf>
    <xf numFmtId="3" fontId="1" fillId="33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15" xfId="65" applyFont="1" applyBorder="1" applyAlignment="1" applyProtection="1">
      <alignment horizontal="left" vertical="top" wrapText="1"/>
      <protection locked="0"/>
    </xf>
    <xf numFmtId="0" fontId="16" fillId="0" borderId="16" xfId="65" applyFont="1" applyBorder="1" applyAlignment="1" applyProtection="1">
      <alignment horizontal="left" vertical="top" wrapText="1"/>
      <protection locked="0"/>
    </xf>
    <xf numFmtId="0" fontId="16" fillId="0" borderId="14" xfId="65" applyFont="1" applyBorder="1" applyAlignment="1" applyProtection="1">
      <alignment horizontal="left" vertical="top" wrapText="1"/>
      <protection locked="0"/>
    </xf>
    <xf numFmtId="0" fontId="16" fillId="0" borderId="15" xfId="65" applyFont="1" applyBorder="1" applyAlignment="1" applyProtection="1">
      <alignment horizontal="left" vertical="top" wrapText="1"/>
      <protection locked="0"/>
    </xf>
    <xf numFmtId="0" fontId="10" fillId="0" borderId="0" xfId="65" applyFont="1" applyAlignment="1" applyProtection="1">
      <alignment horizontal="center" vertical="center"/>
      <protection hidden="1"/>
    </xf>
    <xf numFmtId="0" fontId="14" fillId="0" borderId="20" xfId="64" applyFont="1" applyBorder="1" applyAlignment="1" applyProtection="1">
      <alignment horizontal="left" vertical="center"/>
      <protection locked="0"/>
    </xf>
    <xf numFmtId="0" fontId="1" fillId="0" borderId="24" xfId="64" applyFont="1" applyBorder="1" applyAlignment="1" applyProtection="1">
      <alignment vertical="top" wrapText="1"/>
      <protection locked="0"/>
    </xf>
    <xf numFmtId="0" fontId="1" fillId="0" borderId="25" xfId="64" applyFont="1" applyBorder="1" applyAlignment="1" applyProtection="1">
      <alignment vertical="top" wrapText="1"/>
      <protection locked="0"/>
    </xf>
    <xf numFmtId="0" fontId="1" fillId="0" borderId="27" xfId="64" applyFont="1" applyBorder="1" applyAlignment="1" applyProtection="1">
      <alignment vertical="top" wrapText="1"/>
      <protection locked="0"/>
    </xf>
    <xf numFmtId="0" fontId="1" fillId="0" borderId="26" xfId="64" applyFont="1" applyBorder="1" applyAlignment="1" applyProtection="1">
      <alignment vertical="top" wrapText="1"/>
      <protection locked="0"/>
    </xf>
    <xf numFmtId="0" fontId="1" fillId="0" borderId="0" xfId="64" applyFont="1" applyBorder="1" applyAlignment="1" applyProtection="1">
      <alignment vertical="top" wrapText="1"/>
      <protection locked="0"/>
    </xf>
    <xf numFmtId="0" fontId="1" fillId="0" borderId="18" xfId="64" applyFont="1" applyBorder="1" applyAlignment="1" applyProtection="1">
      <alignment vertical="top" wrapText="1"/>
      <protection locked="0"/>
    </xf>
    <xf numFmtId="0" fontId="1" fillId="0" borderId="23" xfId="64" applyFont="1" applyBorder="1" applyAlignment="1" applyProtection="1">
      <alignment vertical="top" wrapText="1"/>
      <protection locked="0"/>
    </xf>
    <xf numFmtId="0" fontId="1" fillId="0" borderId="20" xfId="64" applyFont="1" applyBorder="1" applyAlignment="1" applyProtection="1">
      <alignment vertical="top" wrapText="1"/>
      <protection locked="0"/>
    </xf>
    <xf numFmtId="0" fontId="1" fillId="0" borderId="17" xfId="64" applyFont="1" applyBorder="1" applyAlignment="1" applyProtection="1">
      <alignment vertical="top" wrapText="1"/>
      <protection locked="0"/>
    </xf>
    <xf numFmtId="0" fontId="1" fillId="0" borderId="15" xfId="64" applyFont="1" applyBorder="1" applyAlignment="1" applyProtection="1">
      <alignment vertical="top" wrapText="1"/>
      <protection locked="0"/>
    </xf>
    <xf numFmtId="0" fontId="1" fillId="0" borderId="16" xfId="64" applyFont="1" applyBorder="1" applyAlignment="1" applyProtection="1">
      <alignment vertical="top" wrapText="1"/>
      <protection locked="0"/>
    </xf>
    <xf numFmtId="0" fontId="1" fillId="0" borderId="14" xfId="64" applyFont="1" applyBorder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center" vertical="center"/>
      <protection hidden="1"/>
    </xf>
    <xf numFmtId="0" fontId="18" fillId="0" borderId="15" xfId="64" applyFont="1" applyBorder="1" applyAlignment="1" applyProtection="1">
      <alignment horizontal="center" vertical="center" wrapText="1"/>
      <protection hidden="1"/>
    </xf>
    <xf numFmtId="0" fontId="18" fillId="0" borderId="14" xfId="64" applyFont="1" applyBorder="1" applyAlignment="1" applyProtection="1">
      <alignment horizontal="center" vertical="center" wrapText="1"/>
      <protection hidden="1"/>
    </xf>
    <xf numFmtId="0" fontId="18" fillId="0" borderId="24" xfId="64" applyFont="1" applyBorder="1" applyAlignment="1" applyProtection="1">
      <alignment horizontal="center" vertical="center" wrapText="1"/>
      <protection hidden="1"/>
    </xf>
    <xf numFmtId="0" fontId="18" fillId="0" borderId="25" xfId="64" applyFont="1" applyBorder="1" applyAlignment="1" applyProtection="1">
      <alignment horizontal="center" vertical="center" wrapText="1"/>
      <protection hidden="1"/>
    </xf>
    <xf numFmtId="0" fontId="18" fillId="0" borderId="27" xfId="64" applyFont="1" applyBorder="1" applyAlignment="1" applyProtection="1">
      <alignment horizontal="center" vertical="center" wrapText="1"/>
      <protection hidden="1"/>
    </xf>
    <xf numFmtId="0" fontId="18" fillId="0" borderId="23" xfId="64" applyFont="1" applyBorder="1" applyAlignment="1" applyProtection="1">
      <alignment horizontal="center" vertical="center" wrapText="1"/>
      <protection hidden="1"/>
    </xf>
    <xf numFmtId="0" fontId="18" fillId="0" borderId="20" xfId="64" applyFont="1" applyBorder="1" applyAlignment="1" applyProtection="1">
      <alignment horizontal="center" vertical="center" wrapText="1"/>
      <protection hidden="1"/>
    </xf>
    <xf numFmtId="0" fontId="18" fillId="0" borderId="17" xfId="64" applyFont="1" applyBorder="1" applyAlignment="1" applyProtection="1">
      <alignment horizontal="center" vertical="center" wrapText="1"/>
      <protection hidden="1"/>
    </xf>
    <xf numFmtId="0" fontId="7" fillId="0" borderId="0" xfId="63" applyFont="1" applyAlignment="1" applyProtection="1">
      <alignment horizontal="center" vertical="center"/>
      <protection hidden="1"/>
    </xf>
    <xf numFmtId="0" fontId="16" fillId="0" borderId="15" xfId="63" applyFont="1" applyBorder="1" applyAlignment="1" applyProtection="1">
      <alignment horizontal="left" vertical="top" wrapText="1"/>
      <protection locked="0"/>
    </xf>
    <xf numFmtId="0" fontId="16" fillId="0" borderId="16" xfId="63" applyFont="1" applyBorder="1" applyAlignment="1" applyProtection="1">
      <alignment horizontal="left" vertical="top" wrapText="1"/>
      <protection locked="0"/>
    </xf>
    <xf numFmtId="0" fontId="16" fillId="0" borderId="14" xfId="63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228" fontId="0" fillId="0" borderId="0" xfId="0" applyNumberFormat="1" applyBorder="1" applyAlignment="1" applyProtection="1">
      <alignment horizontal="left" vertical="center"/>
      <protection locked="0"/>
    </xf>
    <xf numFmtId="228" fontId="0" fillId="0" borderId="20" xfId="0" applyNumberFormat="1" applyBorder="1" applyAlignment="1" applyProtection="1">
      <alignment horizontal="left" vertical="center"/>
      <protection locked="0"/>
    </xf>
    <xf numFmtId="0" fontId="20" fillId="0" borderId="0" xfId="67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205" fontId="25" fillId="0" borderId="24" xfId="0" applyNumberFormat="1" applyFont="1" applyBorder="1" applyAlignment="1" applyProtection="1">
      <alignment horizontal="center" vertical="center"/>
      <protection hidden="1"/>
    </xf>
    <xf numFmtId="205" fontId="25" fillId="0" borderId="27" xfId="0" applyNumberFormat="1" applyFont="1" applyBorder="1" applyAlignment="1" applyProtection="1">
      <alignment horizontal="center" vertical="center"/>
      <protection hidden="1"/>
    </xf>
    <xf numFmtId="205" fontId="25" fillId="0" borderId="26" xfId="0" applyNumberFormat="1" applyFont="1" applyBorder="1" applyAlignment="1" applyProtection="1">
      <alignment horizontal="center" vertical="center"/>
      <protection hidden="1"/>
    </xf>
    <xf numFmtId="205" fontId="25" fillId="0" borderId="18" xfId="0" applyNumberFormat="1" applyFont="1" applyBorder="1" applyAlignment="1" applyProtection="1">
      <alignment horizontal="center" vertical="center"/>
      <protection hidden="1"/>
    </xf>
    <xf numFmtId="205" fontId="25" fillId="0" borderId="23" xfId="0" applyNumberFormat="1" applyFont="1" applyBorder="1" applyAlignment="1" applyProtection="1">
      <alignment horizontal="center" vertical="center"/>
      <protection hidden="1"/>
    </xf>
    <xf numFmtId="205" fontId="25" fillId="0" borderId="17" xfId="0" applyNumberFormat="1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 quotePrefix="1">
      <alignment horizontal="left" vertical="center"/>
      <protection hidden="1"/>
    </xf>
    <xf numFmtId="0" fontId="1" fillId="0" borderId="25" xfId="0" applyFont="1" applyBorder="1" applyAlignment="1" applyProtection="1" quotePrefix="1">
      <alignment horizontal="left" vertical="center"/>
      <protection hidden="1"/>
    </xf>
    <xf numFmtId="0" fontId="1" fillId="0" borderId="27" xfId="0" applyFont="1" applyBorder="1" applyAlignment="1" applyProtection="1" quotePrefix="1">
      <alignment horizontal="left" vertical="center"/>
      <protection hidden="1"/>
    </xf>
    <xf numFmtId="0" fontId="1" fillId="0" borderId="26" xfId="0" applyFont="1" applyBorder="1" applyAlignment="1" applyProtection="1" quotePrefix="1">
      <alignment horizontal="left" vertical="center"/>
      <protection hidden="1"/>
    </xf>
    <xf numFmtId="0" fontId="1" fillId="0" borderId="0" xfId="0" applyFont="1" applyBorder="1" applyAlignment="1" applyProtection="1" quotePrefix="1">
      <alignment horizontal="left" vertical="center"/>
      <protection hidden="1"/>
    </xf>
    <xf numFmtId="0" fontId="1" fillId="0" borderId="18" xfId="0" applyFont="1" applyBorder="1" applyAlignment="1" applyProtection="1" quotePrefix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G21_020210_1820" xfId="61"/>
    <cellStyle name="標準_BG21_020211_1300" xfId="62"/>
    <cellStyle name="標準_Book1" xfId="63"/>
    <cellStyle name="標準_Book3" xfId="64"/>
    <cellStyle name="標準_Book4" xfId="65"/>
    <cellStyle name="標準_BusinessGame0829" xfId="66"/>
    <cellStyle name="標準_HYOUKA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19050</xdr:rowOff>
    </xdr:from>
    <xdr:to>
      <xdr:col>5</xdr:col>
      <xdr:colOff>0</xdr:colOff>
      <xdr:row>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28575</xdr:rowOff>
    </xdr:from>
    <xdr:to>
      <xdr:col>12</xdr:col>
      <xdr:colOff>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85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80" zoomScaleNormal="80" zoomScalePageLayoutView="0" workbookViewId="0" topLeftCell="A6">
      <selection activeCell="C6" sqref="C6"/>
    </sheetView>
  </sheetViews>
  <sheetFormatPr defaultColWidth="9.00390625" defaultRowHeight="18" customHeight="1"/>
  <cols>
    <col min="1" max="1" width="3.25390625" style="1" customWidth="1"/>
    <col min="2" max="2" width="20.625" style="1" customWidth="1"/>
    <col min="3" max="3" width="20.625" style="111" customWidth="1"/>
    <col min="4" max="4" width="9.625" style="1" customWidth="1"/>
    <col min="5" max="5" width="20.625" style="5" customWidth="1"/>
    <col min="6" max="6" width="20.625" style="116" customWidth="1"/>
    <col min="7" max="7" width="3.75390625" style="1" customWidth="1"/>
    <col min="8" max="9" width="16.75390625" style="4" customWidth="1"/>
    <col min="10" max="10" width="16.75390625" style="1" customWidth="1"/>
    <col min="11" max="16384" width="9.125" style="1" customWidth="1"/>
  </cols>
  <sheetData>
    <row r="1" spans="1:7" ht="18" customHeight="1">
      <c r="A1" s="8"/>
      <c r="B1" s="8"/>
      <c r="C1" s="107"/>
      <c r="D1" s="8"/>
      <c r="E1" s="9"/>
      <c r="F1" s="112"/>
      <c r="G1" s="8"/>
    </row>
    <row r="2" spans="1:10" ht="18" customHeight="1">
      <c r="A2" s="8"/>
      <c r="B2" s="35" t="s">
        <v>0</v>
      </c>
      <c r="C2" s="108" t="str">
        <f>IF(AND($C$12&lt;&gt;"",$C$13&lt;&gt;"",$C$14&lt;&gt;"",$C$11&lt;&gt;"",$C$6&lt;&gt;"",$C$17&lt;&gt;"",$C$18&lt;&gt;"",$C$20&lt;&gt;"",$C$22&lt;&gt;""),"入力済",IF(OR($C$12&lt;&gt;"",$C$13&lt;&gt;"",$C$14&lt;&gt;"",$C$11&lt;&gt;"",$C$6&lt;&gt;"",$C$17&lt;&gt;"",$C$18&lt;&gt;"",$C$20&lt;&gt;"",$C$22&lt;&gt;""),"入力中","入力待"))</f>
        <v>入力中</v>
      </c>
      <c r="D2" s="11" t="str">
        <f>IF($C$2&lt;&gt;"入力済","入力欄に値を入力してください。","")</f>
        <v>入力欄に値を入力してください。</v>
      </c>
      <c r="E2" s="36"/>
      <c r="F2" s="108"/>
      <c r="G2" s="8"/>
      <c r="H2" s="2"/>
      <c r="I2" s="2"/>
      <c r="J2" s="2"/>
    </row>
    <row r="3" spans="1:10" ht="18" customHeight="1">
      <c r="A3" s="8"/>
      <c r="B3" s="10"/>
      <c r="C3" s="109"/>
      <c r="D3" s="11"/>
      <c r="E3" s="7"/>
      <c r="F3" s="109"/>
      <c r="G3" s="8"/>
      <c r="H3" s="2"/>
      <c r="I3" s="2"/>
      <c r="J3" s="2"/>
    </row>
    <row r="4" spans="1:10" ht="18" customHeight="1">
      <c r="A4" s="8"/>
      <c r="B4" s="141" t="s">
        <v>42</v>
      </c>
      <c r="C4" s="141"/>
      <c r="D4" s="141"/>
      <c r="E4" s="141"/>
      <c r="F4" s="141"/>
      <c r="G4" s="12"/>
      <c r="H4" s="3"/>
      <c r="I4" s="3"/>
      <c r="J4" s="3"/>
    </row>
    <row r="5" spans="1:7" ht="18" customHeight="1">
      <c r="A5" s="8"/>
      <c r="B5" s="8"/>
      <c r="C5" s="107"/>
      <c r="D5" s="8"/>
      <c r="E5" s="9"/>
      <c r="F5" s="112"/>
      <c r="G5" s="8"/>
    </row>
    <row r="6" spans="1:7" ht="18" customHeight="1">
      <c r="A6" s="8"/>
      <c r="B6" s="24" t="s">
        <v>94</v>
      </c>
      <c r="C6" s="117"/>
      <c r="D6" s="37" t="s">
        <v>3</v>
      </c>
      <c r="E6" s="137" t="s">
        <v>95</v>
      </c>
      <c r="F6" s="137"/>
      <c r="G6" s="8"/>
    </row>
    <row r="7" spans="1:7" ht="18" customHeight="1">
      <c r="A7" s="8"/>
      <c r="B7" s="26"/>
      <c r="C7" s="110"/>
      <c r="D7" s="37"/>
      <c r="E7" s="25" t="s">
        <v>4</v>
      </c>
      <c r="F7" s="125">
        <f>IF($C$2&lt;&gt;"入力済","",$C$13*$F$36)</f>
      </c>
      <c r="G7" s="8"/>
    </row>
    <row r="8" spans="1:7" ht="18" customHeight="1">
      <c r="A8" s="8"/>
      <c r="B8" s="26"/>
      <c r="C8" s="110"/>
      <c r="D8" s="38"/>
      <c r="E8" s="27" t="s">
        <v>5</v>
      </c>
      <c r="F8" s="126">
        <f>IF($C$2&lt;&gt;"入力済","",$C$28*$F$36)</f>
      </c>
      <c r="G8" s="8"/>
    </row>
    <row r="9" spans="1:7" ht="18" customHeight="1">
      <c r="A9" s="8"/>
      <c r="B9" s="142" t="s">
        <v>1</v>
      </c>
      <c r="C9" s="142"/>
      <c r="D9" s="38"/>
      <c r="E9" s="27" t="s">
        <v>7</v>
      </c>
      <c r="F9" s="126">
        <f>IF($C$2&lt;&gt;"入力済","",$C$30)</f>
      </c>
      <c r="G9" s="8"/>
    </row>
    <row r="10" spans="1:7" ht="18" customHeight="1">
      <c r="A10" s="8"/>
      <c r="B10" s="24" t="s">
        <v>43</v>
      </c>
      <c r="C10" s="118"/>
      <c r="D10" s="37" t="s">
        <v>3</v>
      </c>
      <c r="E10" s="27" t="s">
        <v>6</v>
      </c>
      <c r="F10" s="126">
        <f>IF($C$2&lt;&gt;"入力済","",$C$14)</f>
      </c>
      <c r="G10" s="8"/>
    </row>
    <row r="11" spans="1:7" ht="18" customHeight="1">
      <c r="A11" s="8"/>
      <c r="B11" s="24" t="s">
        <v>8</v>
      </c>
      <c r="C11" s="118"/>
      <c r="D11" s="37" t="s">
        <v>3</v>
      </c>
      <c r="E11" s="27" t="s">
        <v>9</v>
      </c>
      <c r="F11" s="126">
        <f>IF($C$2&lt;&gt;"入力済","",$C$31)</f>
      </c>
      <c r="G11" s="8"/>
    </row>
    <row r="12" spans="1:7" ht="18" customHeight="1">
      <c r="A12" s="8"/>
      <c r="B12" s="24" t="s">
        <v>2</v>
      </c>
      <c r="C12" s="118"/>
      <c r="D12" s="37" t="s">
        <v>3</v>
      </c>
      <c r="E12" s="28" t="s">
        <v>10</v>
      </c>
      <c r="F12" s="127">
        <f>IF($C$2&lt;&gt;"入力済","",ROUND($F$20*$C$33/100,0))</f>
      </c>
      <c r="G12" s="8"/>
    </row>
    <row r="13" spans="1:7" ht="18" customHeight="1">
      <c r="A13" s="8"/>
      <c r="B13" s="24" t="s">
        <v>40</v>
      </c>
      <c r="C13" s="118"/>
      <c r="D13" s="37" t="s">
        <v>3</v>
      </c>
      <c r="E13" s="29" t="s">
        <v>11</v>
      </c>
      <c r="F13" s="128">
        <f>IF($C$2&lt;&gt;"入力済","",$F$7-$F$8-$C$30-$C$14-$C$31-$F$12)</f>
      </c>
      <c r="G13" s="8"/>
    </row>
    <row r="14" spans="1:7" ht="18" customHeight="1">
      <c r="A14" s="8"/>
      <c r="B14" s="24" t="s">
        <v>6</v>
      </c>
      <c r="C14" s="118"/>
      <c r="D14" s="37" t="s">
        <v>3</v>
      </c>
      <c r="E14" s="14" t="s">
        <v>12</v>
      </c>
      <c r="F14" s="134">
        <f>IF($C$2&lt;&gt;"入力済","",IF($F$13&lt;0,"当期赤字！",""))</f>
      </c>
      <c r="G14" s="8"/>
    </row>
    <row r="15" spans="1:7" ht="18" customHeight="1">
      <c r="A15" s="8"/>
      <c r="B15" s="26"/>
      <c r="C15" s="110"/>
      <c r="D15" s="38"/>
      <c r="E15" s="30"/>
      <c r="F15" s="113"/>
      <c r="G15" s="8"/>
    </row>
    <row r="16" spans="1:7" ht="18" customHeight="1">
      <c r="A16" s="8"/>
      <c r="B16" s="143" t="s">
        <v>96</v>
      </c>
      <c r="C16" s="144"/>
      <c r="D16" s="38"/>
      <c r="E16" s="137" t="s">
        <v>97</v>
      </c>
      <c r="F16" s="137"/>
      <c r="G16" s="8"/>
    </row>
    <row r="17" spans="1:7" ht="18" customHeight="1">
      <c r="A17" s="8"/>
      <c r="B17" s="25" t="s">
        <v>13</v>
      </c>
      <c r="C17" s="119">
        <v>10000000</v>
      </c>
      <c r="D17" s="37" t="s">
        <v>3</v>
      </c>
      <c r="E17" s="25" t="s">
        <v>13</v>
      </c>
      <c r="F17" s="125">
        <f>IF($C$2&lt;&gt;"入力済","",$F$31)</f>
      </c>
      <c r="G17" s="8"/>
    </row>
    <row r="18" spans="1:7" ht="18" customHeight="1">
      <c r="A18" s="8"/>
      <c r="B18" s="29" t="s">
        <v>14</v>
      </c>
      <c r="C18" s="120">
        <v>0</v>
      </c>
      <c r="D18" s="37" t="s">
        <v>3</v>
      </c>
      <c r="E18" s="29" t="s">
        <v>14</v>
      </c>
      <c r="F18" s="128">
        <f>IF($C$2&lt;&gt;"入力済","",$F$45)</f>
      </c>
      <c r="G18" s="13"/>
    </row>
    <row r="19" spans="1:7" ht="18" customHeight="1">
      <c r="A19" s="8"/>
      <c r="B19" s="31" t="s">
        <v>15</v>
      </c>
      <c r="C19" s="122">
        <f>$C$17+$C$18</f>
        <v>10000000</v>
      </c>
      <c r="D19" s="38"/>
      <c r="E19" s="31" t="s">
        <v>15</v>
      </c>
      <c r="F19" s="122">
        <f>IF($C$2&lt;&gt;"入力済","",$F$17+$F$18)</f>
      </c>
      <c r="G19" s="8">
        <f>IF(F19&lt;&gt;F23,"!","")</f>
      </c>
    </row>
    <row r="20" spans="1:7" ht="18" customHeight="1">
      <c r="A20" s="8"/>
      <c r="B20" s="32" t="s">
        <v>16</v>
      </c>
      <c r="C20" s="121">
        <v>0</v>
      </c>
      <c r="D20" s="37" t="s">
        <v>3</v>
      </c>
      <c r="E20" s="25" t="s">
        <v>16</v>
      </c>
      <c r="F20" s="125">
        <f>IF($C$2&lt;&gt;"入力済","",IF(($C$17+$F$7-$F$9-$F$10-$F$11-$F$43-ROUND($C$20*$C$33/100,0))&lt;$C$32,ROUND($C$20+($C$32-($C$17+$F$7-$F$9-$F$10-$F$11-$F$43-ROUND($C$20*$C$33/100,0)))*1/(1-$C$33/100),0),$C$20))</f>
      </c>
      <c r="G20" s="8"/>
    </row>
    <row r="21" spans="1:7" ht="18" customHeight="1">
      <c r="A21" s="8"/>
      <c r="B21" s="27" t="s">
        <v>17</v>
      </c>
      <c r="C21" s="123">
        <f>$C$27</f>
        <v>10000000</v>
      </c>
      <c r="D21" s="38"/>
      <c r="E21" s="27" t="s">
        <v>17</v>
      </c>
      <c r="F21" s="123">
        <f>IF($C$2&lt;&gt;"入力済","",$C$21)</f>
      </c>
      <c r="G21" s="8"/>
    </row>
    <row r="22" spans="1:7" ht="18" customHeight="1">
      <c r="A22" s="8"/>
      <c r="B22" s="29" t="s">
        <v>18</v>
      </c>
      <c r="C22" s="120">
        <v>0</v>
      </c>
      <c r="D22" s="37" t="s">
        <v>3</v>
      </c>
      <c r="E22" s="29" t="s">
        <v>18</v>
      </c>
      <c r="F22" s="129">
        <f>IF($C$2&lt;&gt;"入力済","",$F$13+$C$22)</f>
      </c>
      <c r="G22" s="8"/>
    </row>
    <row r="23" spans="1:7" ht="18" customHeight="1">
      <c r="A23" s="8"/>
      <c r="B23" s="31" t="s">
        <v>19</v>
      </c>
      <c r="C23" s="122">
        <f>$C$20+$C$21+$C$22</f>
        <v>10000000</v>
      </c>
      <c r="D23" s="38"/>
      <c r="E23" s="31" t="s">
        <v>19</v>
      </c>
      <c r="F23" s="130">
        <f>IF($C$2&lt;&gt;"入力済","",$F$20+$F$21+$F$22)</f>
      </c>
      <c r="G23" s="8"/>
    </row>
    <row r="24" spans="1:7" ht="18" customHeight="1">
      <c r="A24" s="8"/>
      <c r="B24" s="14" t="s">
        <v>12</v>
      </c>
      <c r="C24" s="134">
        <f>IF(C19&lt;&gt;C23,"入力ミス！","")</f>
      </c>
      <c r="D24" s="38"/>
      <c r="E24" s="140" t="s">
        <v>98</v>
      </c>
      <c r="F24" s="114">
        <f>IF($C$2&lt;&gt;"入力済","",IF($F$22&lt;0,"累積赤字！",""))</f>
      </c>
      <c r="G24" s="8"/>
    </row>
    <row r="25" spans="1:7" ht="18" customHeight="1">
      <c r="A25" s="8"/>
      <c r="B25" s="26"/>
      <c r="C25" s="110"/>
      <c r="D25" s="26"/>
      <c r="E25" s="140"/>
      <c r="F25" s="115">
        <f>IF($C$2&lt;&gt;"入力済","",IF(($F$20-$C$20)&gt;0,"借入金発生！",""))</f>
      </c>
      <c r="G25" s="8"/>
    </row>
    <row r="26" spans="1:7" ht="18" customHeight="1">
      <c r="A26" s="8"/>
      <c r="B26" s="138" t="s">
        <v>20</v>
      </c>
      <c r="C26" s="139"/>
      <c r="D26" s="26"/>
      <c r="E26" s="30"/>
      <c r="F26" s="113"/>
      <c r="G26" s="8"/>
    </row>
    <row r="27" spans="1:7" ht="18" customHeight="1">
      <c r="A27" s="8"/>
      <c r="B27" s="33" t="s">
        <v>24</v>
      </c>
      <c r="C27" s="124">
        <v>10000000</v>
      </c>
      <c r="D27" s="26"/>
      <c r="E27" s="137" t="s">
        <v>22</v>
      </c>
      <c r="F27" s="137"/>
      <c r="G27" s="8"/>
    </row>
    <row r="28" spans="1:7" ht="18" customHeight="1">
      <c r="A28" s="8"/>
      <c r="B28" s="33" t="s">
        <v>21</v>
      </c>
      <c r="C28" s="124">
        <v>40000</v>
      </c>
      <c r="D28" s="26"/>
      <c r="E28" s="25" t="s">
        <v>23</v>
      </c>
      <c r="F28" s="131">
        <f>IF($C$2&lt;&gt;"入力済","",$C$17)</f>
      </c>
      <c r="G28" s="8"/>
    </row>
    <row r="29" spans="1:7" ht="18" customHeight="1">
      <c r="A29" s="8"/>
      <c r="B29" s="33" t="s">
        <v>41</v>
      </c>
      <c r="C29" s="124">
        <v>98000</v>
      </c>
      <c r="D29" s="26"/>
      <c r="E29" s="27" t="s">
        <v>44</v>
      </c>
      <c r="F29" s="123">
        <f>IF($C$2&lt;&gt;"入力済","",$F$7+$F$20-$C$20)</f>
      </c>
      <c r="G29" s="8"/>
    </row>
    <row r="30" spans="1:7" ht="18" customHeight="1">
      <c r="A30" s="8"/>
      <c r="B30" s="33" t="s">
        <v>99</v>
      </c>
      <c r="C30" s="124">
        <v>4500000</v>
      </c>
      <c r="D30" s="26"/>
      <c r="E30" s="29" t="s">
        <v>45</v>
      </c>
      <c r="F30" s="129">
        <f>IF($C$2&lt;&gt;"入力済","",$C$28*$C$12+$C$30+$C$14+$C$31+$F$12)</f>
      </c>
      <c r="G30" s="8"/>
    </row>
    <row r="31" spans="1:7" ht="18" customHeight="1">
      <c r="A31" s="8"/>
      <c r="B31" s="33" t="s">
        <v>39</v>
      </c>
      <c r="C31" s="124">
        <v>1000000</v>
      </c>
      <c r="D31" s="26"/>
      <c r="E31" s="31" t="s">
        <v>25</v>
      </c>
      <c r="F31" s="132">
        <f>IF($C$2&lt;&gt;"入力済","",$F$28+$F$29-$F$30)</f>
      </c>
      <c r="G31" s="8"/>
    </row>
    <row r="32" spans="1:7" ht="18" customHeight="1">
      <c r="A32" s="8"/>
      <c r="B32" s="33" t="s">
        <v>128</v>
      </c>
      <c r="C32" s="124">
        <v>500000</v>
      </c>
      <c r="D32" s="26"/>
      <c r="E32" s="30"/>
      <c r="F32" s="113"/>
      <c r="G32" s="8"/>
    </row>
    <row r="33" spans="1:7" ht="18" customHeight="1">
      <c r="A33" s="8"/>
      <c r="B33" s="33" t="s">
        <v>100</v>
      </c>
      <c r="C33" s="124">
        <v>6</v>
      </c>
      <c r="D33" s="26"/>
      <c r="E33" s="137" t="s">
        <v>26</v>
      </c>
      <c r="F33" s="137"/>
      <c r="G33" s="8"/>
    </row>
    <row r="34" spans="1:7" ht="18" customHeight="1">
      <c r="A34" s="8"/>
      <c r="B34" s="26"/>
      <c r="C34" s="110"/>
      <c r="D34" s="26"/>
      <c r="E34" s="25" t="s">
        <v>27</v>
      </c>
      <c r="F34" s="131">
        <f>IF($C$2&lt;&gt;"入力済","",$C$18/$C$28)</f>
      </c>
      <c r="G34" s="8"/>
    </row>
    <row r="35" spans="1:7" ht="18" customHeight="1">
      <c r="A35" s="8"/>
      <c r="B35" s="138" t="s">
        <v>101</v>
      </c>
      <c r="C35" s="139"/>
      <c r="D35" s="26"/>
      <c r="E35" s="27" t="s">
        <v>28</v>
      </c>
      <c r="F35" s="126">
        <f>IF($C$2&lt;&gt;"入力済","",$C$12)</f>
      </c>
      <c r="G35" s="8"/>
    </row>
    <row r="36" spans="1:7" ht="18" customHeight="1">
      <c r="A36" s="8"/>
      <c r="B36" s="33" t="s">
        <v>38</v>
      </c>
      <c r="C36" s="135">
        <v>1800</v>
      </c>
      <c r="D36" s="26"/>
      <c r="E36" s="34" t="s">
        <v>29</v>
      </c>
      <c r="F36" s="133">
        <f>IF($C$2&lt;&gt;"入力済","",IF(($F$34+$C$12)&gt;$C$11,$C$11,$F$34+$C$12))</f>
      </c>
      <c r="G36" s="8"/>
    </row>
    <row r="37" spans="1:7" ht="18" customHeight="1">
      <c r="A37" s="8"/>
      <c r="B37" s="33" t="s">
        <v>35</v>
      </c>
      <c r="C37" s="135">
        <v>2500</v>
      </c>
      <c r="D37" s="26"/>
      <c r="E37" s="29" t="s">
        <v>30</v>
      </c>
      <c r="F37" s="129">
        <f>IF($C$2&lt;&gt;"入力済","",$C$11)</f>
      </c>
      <c r="G37" s="8"/>
    </row>
    <row r="38" spans="1:7" ht="18" customHeight="1">
      <c r="A38" s="8"/>
      <c r="B38" s="33" t="s">
        <v>36</v>
      </c>
      <c r="C38" s="135">
        <v>2800</v>
      </c>
      <c r="D38" s="26"/>
      <c r="E38" s="31" t="s">
        <v>31</v>
      </c>
      <c r="F38" s="122">
        <f>IF($C$2&lt;&gt;"入力済","",$F$34+$C$12-$F$36)</f>
      </c>
      <c r="G38" s="8"/>
    </row>
    <row r="39" spans="1:7" ht="18" customHeight="1">
      <c r="A39" s="8"/>
      <c r="B39" s="33" t="s">
        <v>37</v>
      </c>
      <c r="C39" s="135">
        <v>1500</v>
      </c>
      <c r="D39" s="26"/>
      <c r="E39" s="14" t="s">
        <v>12</v>
      </c>
      <c r="F39" s="134">
        <f>IF($C$2&lt;&gt;"入力済","",IF($F$36&lt;$C$11,"品切れ！",""))</f>
      </c>
      <c r="G39" s="8"/>
    </row>
    <row r="40" spans="1:7" ht="18" customHeight="1">
      <c r="A40" s="8"/>
      <c r="B40" s="8"/>
      <c r="C40" s="107"/>
      <c r="D40" s="8"/>
      <c r="E40" s="9"/>
      <c r="F40" s="112"/>
      <c r="G40" s="8"/>
    </row>
    <row r="41" spans="1:7" ht="18" customHeight="1">
      <c r="A41" s="8"/>
      <c r="B41" s="8"/>
      <c r="C41" s="107"/>
      <c r="D41" s="8"/>
      <c r="E41" s="137" t="s">
        <v>32</v>
      </c>
      <c r="F41" s="137"/>
      <c r="G41" s="8"/>
    </row>
    <row r="42" spans="1:7" ht="18" customHeight="1">
      <c r="A42" s="8"/>
      <c r="B42" s="8"/>
      <c r="C42" s="107"/>
      <c r="D42" s="8"/>
      <c r="E42" s="25" t="s">
        <v>33</v>
      </c>
      <c r="F42" s="131">
        <f>IF($C$2&lt;&gt;"入力済","",$C$18)</f>
      </c>
      <c r="G42" s="8"/>
    </row>
    <row r="43" spans="1:7" ht="18" customHeight="1">
      <c r="A43" s="8"/>
      <c r="B43" s="8"/>
      <c r="C43" s="107"/>
      <c r="D43" s="8"/>
      <c r="E43" s="27" t="s">
        <v>46</v>
      </c>
      <c r="F43" s="126">
        <f>IF($C$2&lt;&gt;"入力済","",$C$28*$C$12)</f>
      </c>
      <c r="G43" s="8"/>
    </row>
    <row r="44" spans="1:7" ht="18" customHeight="1">
      <c r="A44" s="8"/>
      <c r="B44" s="8"/>
      <c r="C44" s="107"/>
      <c r="D44" s="8"/>
      <c r="E44" s="29" t="s">
        <v>47</v>
      </c>
      <c r="F44" s="128">
        <f>IF($C$2&lt;&gt;"入力済","",$C$28*$F$36)</f>
      </c>
      <c r="G44" s="8"/>
    </row>
    <row r="45" spans="1:7" ht="18" customHeight="1">
      <c r="A45" s="8"/>
      <c r="B45" s="8"/>
      <c r="C45" s="107"/>
      <c r="D45" s="8"/>
      <c r="E45" s="31" t="s">
        <v>34</v>
      </c>
      <c r="F45" s="122">
        <f>IF($C$2&lt;&gt;"入力済","",$F$42+$F$43-$F$44)</f>
      </c>
      <c r="G45" s="8"/>
    </row>
    <row r="46" spans="1:7" ht="18" customHeight="1">
      <c r="A46" s="8"/>
      <c r="B46" s="8"/>
      <c r="C46" s="107"/>
      <c r="D46" s="8"/>
      <c r="E46" s="30"/>
      <c r="F46" s="113"/>
      <c r="G46" s="8"/>
    </row>
    <row r="47" spans="1:7" ht="18" customHeight="1">
      <c r="A47" s="8"/>
      <c r="B47" s="8"/>
      <c r="C47" s="107"/>
      <c r="D47" s="8"/>
      <c r="E47" s="137" t="s">
        <v>127</v>
      </c>
      <c r="F47" s="137"/>
      <c r="G47" s="8"/>
    </row>
    <row r="48" spans="1:7" ht="18" customHeight="1">
      <c r="A48" s="8"/>
      <c r="B48" s="8"/>
      <c r="C48" s="107"/>
      <c r="D48" s="8"/>
      <c r="E48" s="136">
        <f>IF($C$2&lt;&gt;"入力済","",$F$36/$C$6)</f>
      </c>
      <c r="F48" s="136"/>
      <c r="G48" s="8"/>
    </row>
    <row r="49" spans="1:7" ht="18" customHeight="1">
      <c r="A49" s="8"/>
      <c r="B49" s="8"/>
      <c r="C49" s="107"/>
      <c r="D49" s="8"/>
      <c r="E49" s="15"/>
      <c r="F49" s="112"/>
      <c r="G49" s="8"/>
    </row>
    <row r="50" ht="18" customHeight="1">
      <c r="E50" s="6"/>
    </row>
  </sheetData>
  <sheetProtection password="DE63" sheet="1" objects="1" scenarios="1" selectLockedCells="1"/>
  <mergeCells count="13">
    <mergeCell ref="E24:E25"/>
    <mergeCell ref="B4:F4"/>
    <mergeCell ref="B9:C9"/>
    <mergeCell ref="E6:F6"/>
    <mergeCell ref="E16:F16"/>
    <mergeCell ref="B16:C16"/>
    <mergeCell ref="E48:F48"/>
    <mergeCell ref="E27:F27"/>
    <mergeCell ref="E33:F33"/>
    <mergeCell ref="E41:F41"/>
    <mergeCell ref="B26:C26"/>
    <mergeCell ref="B35:C35"/>
    <mergeCell ref="E47:F47"/>
  </mergeCells>
  <dataValidations count="7">
    <dataValidation type="custom" allowBlank="1" showInputMessage="1" showErrorMessage="1" error="マイナス値は入力できません！" imeMode="disabled" sqref="C17:C18 C20">
      <formula1>C17&gt;=0</formula1>
    </dataValidation>
    <dataValidation type="whole" allowBlank="1" showInputMessage="1" showErrorMessage="1" errorTitle="入力ミスです！" error="入力された値は，次のいずれかです。&#10;&#10;　・文字&#10;　・0やマイナス値&#10;　・小数点以下の値をふくむ数値&#10;　・販売価格上限以上の数値&#10;" imeMode="disabled" sqref="C13">
      <formula1>1</formula1>
      <formula2>C29</formula2>
    </dataValidation>
    <dataValidation type="whole" operator="greaterThanOrEqual" allowBlank="1" showInputMessage="1" showErrorMessage="1" errorTitle="入力ミスです！" error="入力された値は，次のいずれかです。&#10;&#10;　・文字&#10;　・マイナス値&#10;　・小数点以下の値をふくむ数値&#10;" imeMode="disabled" sqref="C14">
      <formula1>0</formula1>
    </dataValidation>
    <dataValidation type="whole" operator="greaterThanOrEqual" allowBlank="1" showInputMessage="1" showErrorMessage="1" errorTitle="入力ミスです！" error="入力された値は，次のいずれかです。&#10;&#10;　・文字&#10;　・マイナス値&#10;　・小数点以下の値をふくむ数値&#10;" imeMode="disabled" sqref="C12">
      <formula1>0</formula1>
    </dataValidation>
    <dataValidation type="whole" allowBlank="1" showInputMessage="1" showErrorMessage="1" errorTitle="入力ミスです！" error="入力された値は，次のいずれかです。&#10;&#10;　・文字&#10;　・マイナス値&#10;　・小数点以下の値をふくむ数値&#10;　・マーケットサイズ以上の数値&#10;" imeMode="disabled" sqref="C11">
      <formula1>0</formula1>
      <formula2>C6</formula2>
    </dataValidation>
    <dataValidation type="whole" allowBlank="1" showInputMessage="1" showErrorMessage="1" errorTitle="入力ミスです！" error="入力された値は，次のいずれかです。&#10;&#10;　・文字&#10;　・１・２・３・４以外の数値&#10;" imeMode="disabled" sqref="C10">
      <formula1>1</formula1>
      <formula2>4</formula2>
    </dataValidation>
    <dataValidation allowBlank="1" showInputMessage="1" showErrorMessage="1" imeMode="disabled" sqref="C22 C6"/>
  </dataValidations>
  <printOptions horizontalCentered="1" verticalCentered="1"/>
  <pageMargins left="0" right="0" top="0" bottom="0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80" zoomScaleNormal="80" zoomScalePageLayoutView="0" workbookViewId="0" topLeftCell="A1">
      <selection activeCell="A3" sqref="A3:B3"/>
    </sheetView>
  </sheetViews>
  <sheetFormatPr defaultColWidth="8.125" defaultRowHeight="12.75"/>
  <cols>
    <col min="1" max="5" width="18.00390625" style="17" customWidth="1"/>
    <col min="6" max="16384" width="8.125" style="16" customWidth="1"/>
  </cols>
  <sheetData>
    <row r="1" spans="1:5" ht="21" customHeight="1">
      <c r="A1" s="149" t="s">
        <v>77</v>
      </c>
      <c r="B1" s="149"/>
      <c r="C1" s="149"/>
      <c r="D1" s="149"/>
      <c r="E1" s="149"/>
    </row>
    <row r="2" spans="1:5" ht="21" customHeight="1">
      <c r="A2" s="71"/>
      <c r="B2" s="72"/>
      <c r="C2" s="72"/>
      <c r="D2" s="72"/>
      <c r="E2" s="72"/>
    </row>
    <row r="3" spans="1:5" ht="21" customHeight="1">
      <c r="A3" s="150" t="s">
        <v>48</v>
      </c>
      <c r="B3" s="150"/>
      <c r="C3" s="53"/>
      <c r="D3" s="73"/>
      <c r="E3" s="73"/>
    </row>
    <row r="4" spans="1:5" ht="21" customHeight="1">
      <c r="A4" s="72"/>
      <c r="B4" s="74"/>
      <c r="C4" s="72"/>
      <c r="D4" s="72"/>
      <c r="E4" s="72"/>
    </row>
    <row r="5" spans="1:5" ht="21" customHeight="1">
      <c r="A5" s="72"/>
      <c r="B5" s="75"/>
      <c r="C5" s="76" t="s">
        <v>49</v>
      </c>
      <c r="D5" s="76" t="s">
        <v>50</v>
      </c>
      <c r="E5" s="72"/>
    </row>
    <row r="6" spans="1:5" ht="21" customHeight="1">
      <c r="A6" s="72"/>
      <c r="B6" s="64" t="s">
        <v>43</v>
      </c>
      <c r="C6" s="39"/>
      <c r="D6" s="39"/>
      <c r="E6" s="72"/>
    </row>
    <row r="7" spans="1:5" ht="21" customHeight="1">
      <c r="A7" s="72"/>
      <c r="B7" s="64" t="s">
        <v>8</v>
      </c>
      <c r="C7" s="40" t="s">
        <v>92</v>
      </c>
      <c r="D7" s="40" t="s">
        <v>92</v>
      </c>
      <c r="E7" s="72"/>
    </row>
    <row r="8" spans="1:5" ht="21" customHeight="1">
      <c r="A8" s="72"/>
      <c r="B8" s="77" t="s">
        <v>55</v>
      </c>
      <c r="C8" s="40" t="s">
        <v>92</v>
      </c>
      <c r="D8" s="40" t="s">
        <v>92</v>
      </c>
      <c r="E8" s="72"/>
    </row>
    <row r="9" spans="1:5" ht="21" customHeight="1">
      <c r="A9" s="72"/>
      <c r="B9" s="77" t="s">
        <v>56</v>
      </c>
      <c r="C9" s="41" t="s">
        <v>57</v>
      </c>
      <c r="D9" s="41" t="s">
        <v>57</v>
      </c>
      <c r="E9" s="72"/>
    </row>
    <row r="10" spans="1:5" ht="21" customHeight="1">
      <c r="A10" s="72"/>
      <c r="B10" s="77" t="s">
        <v>78</v>
      </c>
      <c r="C10" s="41" t="s">
        <v>57</v>
      </c>
      <c r="D10" s="41" t="s">
        <v>57</v>
      </c>
      <c r="E10" s="72"/>
    </row>
    <row r="11" spans="1:5" ht="21" customHeight="1">
      <c r="A11" s="72"/>
      <c r="B11" s="78" t="s">
        <v>59</v>
      </c>
      <c r="C11" s="145"/>
      <c r="D11" s="148"/>
      <c r="E11" s="72"/>
    </row>
    <row r="12" spans="1:5" ht="21" customHeight="1">
      <c r="A12" s="72"/>
      <c r="B12" s="79"/>
      <c r="C12" s="146"/>
      <c r="D12" s="146"/>
      <c r="E12" s="72"/>
    </row>
    <row r="13" spans="1:5" ht="21" customHeight="1">
      <c r="A13" s="72"/>
      <c r="B13" s="79"/>
      <c r="C13" s="146"/>
      <c r="D13" s="146"/>
      <c r="E13" s="72"/>
    </row>
    <row r="14" spans="1:5" ht="21" customHeight="1">
      <c r="A14" s="72"/>
      <c r="B14" s="79"/>
      <c r="C14" s="146"/>
      <c r="D14" s="146"/>
      <c r="E14" s="72"/>
    </row>
    <row r="15" spans="1:5" ht="21" customHeight="1">
      <c r="A15" s="72"/>
      <c r="B15" s="79"/>
      <c r="C15" s="146"/>
      <c r="D15" s="146"/>
      <c r="E15" s="72"/>
    </row>
    <row r="16" spans="1:5" ht="21" customHeight="1">
      <c r="A16" s="72"/>
      <c r="B16" s="79"/>
      <c r="C16" s="146"/>
      <c r="D16" s="146"/>
      <c r="E16" s="72"/>
    </row>
    <row r="17" spans="1:5" ht="21" customHeight="1">
      <c r="A17" s="72"/>
      <c r="B17" s="79"/>
      <c r="C17" s="146"/>
      <c r="D17" s="146"/>
      <c r="E17" s="72"/>
    </row>
    <row r="18" spans="1:5" ht="21" customHeight="1">
      <c r="A18" s="72"/>
      <c r="B18" s="79"/>
      <c r="C18" s="146"/>
      <c r="D18" s="146"/>
      <c r="E18" s="72"/>
    </row>
    <row r="19" spans="1:5" ht="21" customHeight="1">
      <c r="A19" s="72"/>
      <c r="B19" s="80"/>
      <c r="C19" s="147"/>
      <c r="D19" s="147"/>
      <c r="E19" s="72"/>
    </row>
    <row r="20" spans="1:5" ht="21" customHeight="1">
      <c r="A20" s="72"/>
      <c r="B20" s="77" t="s">
        <v>61</v>
      </c>
      <c r="C20" s="41" t="s">
        <v>57</v>
      </c>
      <c r="D20" s="41" t="s">
        <v>57</v>
      </c>
      <c r="E20" s="72"/>
    </row>
    <row r="21" spans="1:5" ht="21" customHeight="1">
      <c r="A21" s="72"/>
      <c r="B21" s="77" t="s">
        <v>62</v>
      </c>
      <c r="C21" s="41" t="s">
        <v>57</v>
      </c>
      <c r="D21" s="41" t="s">
        <v>57</v>
      </c>
      <c r="E21" s="72"/>
    </row>
    <row r="22" spans="1:5" ht="21" customHeight="1">
      <c r="A22" s="72"/>
      <c r="B22" s="77" t="s">
        <v>64</v>
      </c>
      <c r="C22" s="42"/>
      <c r="D22" s="42"/>
      <c r="E22" s="72"/>
    </row>
    <row r="23" spans="1:5" ht="21" customHeight="1">
      <c r="A23" s="72"/>
      <c r="B23" s="81" t="s">
        <v>65</v>
      </c>
      <c r="C23" s="43"/>
      <c r="D23" s="43"/>
      <c r="E23" s="72"/>
    </row>
    <row r="24" spans="1:5" ht="21" customHeight="1">
      <c r="A24" s="72"/>
      <c r="B24" s="82" t="s">
        <v>66</v>
      </c>
      <c r="C24" s="44" t="s">
        <v>67</v>
      </c>
      <c r="D24" s="44" t="s">
        <v>67</v>
      </c>
      <c r="E24" s="72"/>
    </row>
    <row r="25" spans="1:5" ht="21" customHeight="1">
      <c r="A25" s="72"/>
      <c r="B25" s="82" t="s">
        <v>69</v>
      </c>
      <c r="C25" s="44" t="s">
        <v>67</v>
      </c>
      <c r="D25" s="44" t="s">
        <v>67</v>
      </c>
      <c r="E25" s="72"/>
    </row>
    <row r="26" spans="1:5" ht="21" customHeight="1">
      <c r="A26" s="72"/>
      <c r="B26" s="82" t="s">
        <v>70</v>
      </c>
      <c r="C26" s="44" t="s">
        <v>67</v>
      </c>
      <c r="D26" s="44" t="s">
        <v>67</v>
      </c>
      <c r="E26" s="72"/>
    </row>
    <row r="27" spans="1:5" ht="21" customHeight="1">
      <c r="A27" s="72"/>
      <c r="B27" s="77" t="s">
        <v>71</v>
      </c>
      <c r="C27" s="39" t="s">
        <v>67</v>
      </c>
      <c r="D27" s="39" t="s">
        <v>67</v>
      </c>
      <c r="E27" s="72"/>
    </row>
    <row r="28" spans="1:5" ht="21" customHeight="1">
      <c r="A28" s="72"/>
      <c r="B28" s="77" t="s">
        <v>73</v>
      </c>
      <c r="C28" s="41" t="s">
        <v>74</v>
      </c>
      <c r="D28" s="41" t="s">
        <v>74</v>
      </c>
      <c r="E28" s="72"/>
    </row>
    <row r="29" spans="1:5" ht="21" customHeight="1">
      <c r="A29" s="72"/>
      <c r="B29" s="83" t="s">
        <v>75</v>
      </c>
      <c r="C29" s="148"/>
      <c r="D29" s="148"/>
      <c r="E29" s="72"/>
    </row>
    <row r="30" spans="1:5" ht="21" customHeight="1">
      <c r="A30" s="72"/>
      <c r="B30" s="84"/>
      <c r="C30" s="146"/>
      <c r="D30" s="146"/>
      <c r="E30" s="72"/>
    </row>
    <row r="31" spans="1:5" ht="21" customHeight="1">
      <c r="A31" s="72"/>
      <c r="B31" s="84"/>
      <c r="C31" s="146"/>
      <c r="D31" s="146"/>
      <c r="E31" s="72"/>
    </row>
    <row r="32" spans="1:5" ht="21" customHeight="1">
      <c r="A32" s="72"/>
      <c r="B32" s="84"/>
      <c r="C32" s="146"/>
      <c r="D32" s="146"/>
      <c r="E32" s="72"/>
    </row>
    <row r="33" spans="1:5" ht="21" customHeight="1">
      <c r="A33" s="72"/>
      <c r="B33" s="84"/>
      <c r="C33" s="146"/>
      <c r="D33" s="146"/>
      <c r="E33" s="72"/>
    </row>
    <row r="34" spans="1:5" ht="21" customHeight="1">
      <c r="A34" s="72"/>
      <c r="B34" s="84"/>
      <c r="C34" s="146"/>
      <c r="D34" s="146"/>
      <c r="E34" s="72"/>
    </row>
    <row r="35" spans="1:5" ht="21" customHeight="1">
      <c r="A35" s="72"/>
      <c r="B35" s="84"/>
      <c r="C35" s="146"/>
      <c r="D35" s="146"/>
      <c r="E35" s="72"/>
    </row>
    <row r="36" spans="1:5" ht="21" customHeight="1">
      <c r="A36" s="72"/>
      <c r="B36" s="84"/>
      <c r="C36" s="146"/>
      <c r="D36" s="146"/>
      <c r="E36" s="72"/>
    </row>
    <row r="37" spans="1:5" ht="21" customHeight="1">
      <c r="A37" s="72"/>
      <c r="B37" s="84"/>
      <c r="C37" s="146"/>
      <c r="D37" s="146"/>
      <c r="E37" s="72"/>
    </row>
    <row r="38" spans="1:5" ht="21" customHeight="1">
      <c r="A38" s="72"/>
      <c r="B38" s="85"/>
      <c r="C38" s="147"/>
      <c r="D38" s="147"/>
      <c r="E38" s="72"/>
    </row>
    <row r="39" ht="13.5" customHeight="1">
      <c r="B39" s="21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 sheet="1" objects="1" scenarios="1"/>
  <mergeCells count="6">
    <mergeCell ref="C11:C19"/>
    <mergeCell ref="D11:D19"/>
    <mergeCell ref="C29:C38"/>
    <mergeCell ref="A1:E1"/>
    <mergeCell ref="D29:D38"/>
    <mergeCell ref="A3:B3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80" zoomScaleNormal="80" zoomScalePageLayoutView="0" workbookViewId="0" topLeftCell="A1">
      <selection activeCell="C2" sqref="C2"/>
    </sheetView>
  </sheetViews>
  <sheetFormatPr defaultColWidth="8.125" defaultRowHeight="12.75"/>
  <cols>
    <col min="1" max="5" width="18.00390625" style="18" customWidth="1"/>
    <col min="6" max="16384" width="8.125" style="16" customWidth="1"/>
  </cols>
  <sheetData>
    <row r="1" spans="1:5" ht="21" customHeight="1">
      <c r="A1" s="163" t="s">
        <v>102</v>
      </c>
      <c r="B1" s="163"/>
      <c r="C1" s="163"/>
      <c r="D1" s="163"/>
      <c r="E1" s="163"/>
    </row>
    <row r="2" spans="1:5" ht="21" customHeight="1">
      <c r="A2" s="52"/>
      <c r="B2" s="52"/>
      <c r="C2" s="52"/>
      <c r="D2" s="52"/>
      <c r="E2" s="52"/>
    </row>
    <row r="3" spans="1:5" ht="21" customHeight="1">
      <c r="A3" s="150" t="s">
        <v>48</v>
      </c>
      <c r="B3" s="150"/>
      <c r="C3" s="53"/>
      <c r="D3" s="53"/>
      <c r="E3" s="53"/>
    </row>
    <row r="4" spans="1:5" ht="21" customHeight="1">
      <c r="A4" s="54"/>
      <c r="B4" s="53"/>
      <c r="C4" s="53"/>
      <c r="D4" s="53"/>
      <c r="E4" s="53"/>
    </row>
    <row r="5" spans="1:5" ht="21" customHeight="1">
      <c r="A5" s="55"/>
      <c r="B5" s="55"/>
      <c r="C5" s="55"/>
      <c r="D5" s="55"/>
      <c r="E5" s="55"/>
    </row>
    <row r="6" spans="1:5" ht="21" customHeight="1">
      <c r="A6" s="164" t="s">
        <v>53</v>
      </c>
      <c r="B6" s="164" t="s">
        <v>54</v>
      </c>
      <c r="C6" s="166" t="s">
        <v>103</v>
      </c>
      <c r="D6" s="167"/>
      <c r="E6" s="168"/>
    </row>
    <row r="7" spans="1:5" ht="21" customHeight="1">
      <c r="A7" s="165"/>
      <c r="B7" s="165"/>
      <c r="C7" s="169"/>
      <c r="D7" s="170"/>
      <c r="E7" s="171"/>
    </row>
    <row r="8" spans="1:5" ht="21" customHeight="1">
      <c r="A8" s="56"/>
      <c r="B8" s="160"/>
      <c r="C8" s="151"/>
      <c r="D8" s="152"/>
      <c r="E8" s="153"/>
    </row>
    <row r="9" spans="1:5" ht="21" customHeight="1">
      <c r="A9" s="106" t="s">
        <v>58</v>
      </c>
      <c r="B9" s="161"/>
      <c r="C9" s="154"/>
      <c r="D9" s="155"/>
      <c r="E9" s="156"/>
    </row>
    <row r="10" spans="1:5" ht="21" customHeight="1">
      <c r="A10" s="57"/>
      <c r="B10" s="161"/>
      <c r="C10" s="154"/>
      <c r="D10" s="155"/>
      <c r="E10" s="156"/>
    </row>
    <row r="11" spans="1:5" ht="21" customHeight="1">
      <c r="A11" s="56"/>
      <c r="B11" s="161"/>
      <c r="C11" s="154"/>
      <c r="D11" s="155"/>
      <c r="E11" s="156"/>
    </row>
    <row r="12" spans="1:5" ht="21" customHeight="1">
      <c r="A12" s="56"/>
      <c r="B12" s="161"/>
      <c r="C12" s="154"/>
      <c r="D12" s="155"/>
      <c r="E12" s="156"/>
    </row>
    <row r="13" spans="1:5" ht="21" customHeight="1">
      <c r="A13" s="58"/>
      <c r="B13" s="162"/>
      <c r="C13" s="157"/>
      <c r="D13" s="158"/>
      <c r="E13" s="159"/>
    </row>
    <row r="14" spans="1:5" ht="21" customHeight="1">
      <c r="A14" s="56"/>
      <c r="B14" s="160"/>
      <c r="C14" s="151"/>
      <c r="D14" s="152"/>
      <c r="E14" s="153"/>
    </row>
    <row r="15" spans="1:5" ht="21" customHeight="1">
      <c r="A15" s="106" t="s">
        <v>60</v>
      </c>
      <c r="B15" s="161"/>
      <c r="C15" s="154"/>
      <c r="D15" s="155"/>
      <c r="E15" s="156"/>
    </row>
    <row r="16" spans="1:5" ht="21" customHeight="1">
      <c r="A16" s="56"/>
      <c r="B16" s="161"/>
      <c r="C16" s="154"/>
      <c r="D16" s="155"/>
      <c r="E16" s="156"/>
    </row>
    <row r="17" spans="1:5" ht="21" customHeight="1">
      <c r="A17" s="56"/>
      <c r="B17" s="161"/>
      <c r="C17" s="154"/>
      <c r="D17" s="155"/>
      <c r="E17" s="156"/>
    </row>
    <row r="18" spans="1:5" ht="21" customHeight="1">
      <c r="A18" s="56"/>
      <c r="B18" s="161"/>
      <c r="C18" s="154"/>
      <c r="D18" s="155"/>
      <c r="E18" s="156"/>
    </row>
    <row r="19" spans="1:5" ht="21" customHeight="1">
      <c r="A19" s="58"/>
      <c r="B19" s="162"/>
      <c r="C19" s="157"/>
      <c r="D19" s="158"/>
      <c r="E19" s="159"/>
    </row>
    <row r="20" spans="1:5" ht="21" customHeight="1">
      <c r="A20" s="56"/>
      <c r="B20" s="160"/>
      <c r="C20" s="151"/>
      <c r="D20" s="152"/>
      <c r="E20" s="153"/>
    </row>
    <row r="21" spans="1:5" ht="21" customHeight="1">
      <c r="A21" s="106" t="s">
        <v>63</v>
      </c>
      <c r="B21" s="161"/>
      <c r="C21" s="154"/>
      <c r="D21" s="155"/>
      <c r="E21" s="156"/>
    </row>
    <row r="22" spans="1:5" ht="21" customHeight="1">
      <c r="A22" s="56"/>
      <c r="B22" s="161"/>
      <c r="C22" s="154"/>
      <c r="D22" s="155"/>
      <c r="E22" s="156"/>
    </row>
    <row r="23" spans="1:5" ht="21" customHeight="1">
      <c r="A23" s="56"/>
      <c r="B23" s="161"/>
      <c r="C23" s="154"/>
      <c r="D23" s="155"/>
      <c r="E23" s="156"/>
    </row>
    <row r="24" spans="1:5" ht="21" customHeight="1">
      <c r="A24" s="56"/>
      <c r="B24" s="161"/>
      <c r="C24" s="154"/>
      <c r="D24" s="155"/>
      <c r="E24" s="156"/>
    </row>
    <row r="25" spans="1:5" ht="21" customHeight="1">
      <c r="A25" s="58"/>
      <c r="B25" s="162"/>
      <c r="C25" s="157"/>
      <c r="D25" s="158"/>
      <c r="E25" s="159"/>
    </row>
    <row r="26" spans="1:5" ht="21" customHeight="1">
      <c r="A26" s="56"/>
      <c r="B26" s="160"/>
      <c r="C26" s="151"/>
      <c r="D26" s="152"/>
      <c r="E26" s="153"/>
    </row>
    <row r="27" spans="1:5" ht="21" customHeight="1">
      <c r="A27" s="106" t="s">
        <v>72</v>
      </c>
      <c r="B27" s="161"/>
      <c r="C27" s="154"/>
      <c r="D27" s="155"/>
      <c r="E27" s="156"/>
    </row>
    <row r="28" spans="1:5" ht="21" customHeight="1">
      <c r="A28" s="57"/>
      <c r="B28" s="161"/>
      <c r="C28" s="154"/>
      <c r="D28" s="155"/>
      <c r="E28" s="156"/>
    </row>
    <row r="29" spans="1:5" ht="21" customHeight="1">
      <c r="A29" s="56"/>
      <c r="B29" s="161"/>
      <c r="C29" s="154"/>
      <c r="D29" s="155"/>
      <c r="E29" s="156"/>
    </row>
    <row r="30" spans="1:5" ht="21" customHeight="1">
      <c r="A30" s="56"/>
      <c r="B30" s="161"/>
      <c r="C30" s="154"/>
      <c r="D30" s="155"/>
      <c r="E30" s="156"/>
    </row>
    <row r="31" spans="1:5" ht="21" customHeight="1">
      <c r="A31" s="58"/>
      <c r="B31" s="162"/>
      <c r="C31" s="157"/>
      <c r="D31" s="158"/>
      <c r="E31" s="159"/>
    </row>
    <row r="32" spans="1:5" ht="21" customHeight="1">
      <c r="A32" s="56"/>
      <c r="B32" s="160"/>
      <c r="C32" s="151"/>
      <c r="D32" s="152"/>
      <c r="E32" s="153"/>
    </row>
    <row r="33" spans="1:5" ht="21" customHeight="1">
      <c r="A33" s="106" t="s">
        <v>76</v>
      </c>
      <c r="B33" s="161"/>
      <c r="C33" s="154"/>
      <c r="D33" s="155"/>
      <c r="E33" s="156"/>
    </row>
    <row r="34" spans="1:5" ht="21" customHeight="1">
      <c r="A34" s="56"/>
      <c r="B34" s="161"/>
      <c r="C34" s="154"/>
      <c r="D34" s="155"/>
      <c r="E34" s="156"/>
    </row>
    <row r="35" spans="1:5" ht="21" customHeight="1">
      <c r="A35" s="56"/>
      <c r="B35" s="161"/>
      <c r="C35" s="154"/>
      <c r="D35" s="155"/>
      <c r="E35" s="156"/>
    </row>
    <row r="36" spans="1:5" ht="21" customHeight="1">
      <c r="A36" s="56"/>
      <c r="B36" s="161"/>
      <c r="C36" s="154"/>
      <c r="D36" s="155"/>
      <c r="E36" s="156"/>
    </row>
    <row r="37" spans="1:5" ht="21" customHeight="1">
      <c r="A37" s="58"/>
      <c r="B37" s="162"/>
      <c r="C37" s="157"/>
      <c r="D37" s="158"/>
      <c r="E37" s="159"/>
    </row>
    <row r="38" spans="1:5" ht="21" customHeight="1">
      <c r="A38" s="20"/>
      <c r="B38" s="20"/>
      <c r="C38" s="20"/>
      <c r="D38" s="20"/>
      <c r="E38" s="20"/>
    </row>
    <row r="39" spans="1:5" ht="13.5" customHeight="1">
      <c r="A39" s="20"/>
      <c r="B39" s="20"/>
      <c r="C39" s="20"/>
      <c r="D39" s="20"/>
      <c r="E39" s="20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 sheet="1" objects="1" scenarios="1"/>
  <mergeCells count="15">
    <mergeCell ref="A1:E1"/>
    <mergeCell ref="A6:A7"/>
    <mergeCell ref="B6:B7"/>
    <mergeCell ref="C6:E7"/>
    <mergeCell ref="A3:B3"/>
    <mergeCell ref="B20:B25"/>
    <mergeCell ref="B14:B19"/>
    <mergeCell ref="B8:B13"/>
    <mergeCell ref="C26:E31"/>
    <mergeCell ref="C20:E25"/>
    <mergeCell ref="C14:E19"/>
    <mergeCell ref="C8:E13"/>
    <mergeCell ref="C32:E37"/>
    <mergeCell ref="B32:B37"/>
    <mergeCell ref="B26:B31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3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80" zoomScaleNormal="80" zoomScalePageLayoutView="0" workbookViewId="0" topLeftCell="A1">
      <selection activeCell="A1" sqref="A1:E1"/>
    </sheetView>
  </sheetViews>
  <sheetFormatPr defaultColWidth="8.125" defaultRowHeight="12.75"/>
  <cols>
    <col min="1" max="5" width="18.00390625" style="19" customWidth="1"/>
    <col min="6" max="16384" width="8.125" style="16" customWidth="1"/>
  </cols>
  <sheetData>
    <row r="1" spans="1:5" ht="21" customHeight="1">
      <c r="A1" s="172" t="s">
        <v>104</v>
      </c>
      <c r="B1" s="172"/>
      <c r="C1" s="172"/>
      <c r="D1" s="172"/>
      <c r="E1" s="172"/>
    </row>
    <row r="2" spans="1:5" ht="21" customHeight="1">
      <c r="A2" s="59"/>
      <c r="B2" s="59"/>
      <c r="C2" s="59"/>
      <c r="D2" s="59"/>
      <c r="E2" s="59"/>
    </row>
    <row r="3" spans="1:5" ht="21" customHeight="1">
      <c r="A3" s="150" t="s">
        <v>48</v>
      </c>
      <c r="B3" s="150"/>
      <c r="C3" s="53"/>
      <c r="D3" s="60"/>
      <c r="E3" s="60"/>
    </row>
    <row r="4" spans="1:5" ht="21" customHeight="1">
      <c r="A4" s="61"/>
      <c r="B4" s="61"/>
      <c r="C4" s="61"/>
      <c r="D4" s="61"/>
      <c r="E4" s="61"/>
    </row>
    <row r="5" spans="1:5" ht="21" customHeight="1">
      <c r="A5" s="62"/>
      <c r="B5" s="63" t="s">
        <v>49</v>
      </c>
      <c r="C5" s="63" t="s">
        <v>50</v>
      </c>
      <c r="D5" s="63" t="s">
        <v>51</v>
      </c>
      <c r="E5" s="63" t="s">
        <v>52</v>
      </c>
    </row>
    <row r="6" spans="1:5" ht="21" customHeight="1">
      <c r="A6" s="64" t="s">
        <v>43</v>
      </c>
      <c r="B6" s="45"/>
      <c r="C6" s="45"/>
      <c r="D6" s="45"/>
      <c r="E6" s="45"/>
    </row>
    <row r="7" spans="1:5" ht="21" customHeight="1">
      <c r="A7" s="64" t="s">
        <v>8</v>
      </c>
      <c r="B7" s="46" t="s">
        <v>105</v>
      </c>
      <c r="C7" s="46" t="s">
        <v>105</v>
      </c>
      <c r="D7" s="46" t="s">
        <v>105</v>
      </c>
      <c r="E7" s="46" t="s">
        <v>105</v>
      </c>
    </row>
    <row r="8" spans="1:5" ht="21" customHeight="1">
      <c r="A8" s="65" t="s">
        <v>55</v>
      </c>
      <c r="B8" s="46" t="s">
        <v>105</v>
      </c>
      <c r="C8" s="46" t="s">
        <v>105</v>
      </c>
      <c r="D8" s="46" t="s">
        <v>105</v>
      </c>
      <c r="E8" s="46" t="s">
        <v>105</v>
      </c>
    </row>
    <row r="9" spans="1:5" ht="21" customHeight="1">
      <c r="A9" s="65" t="s">
        <v>56</v>
      </c>
      <c r="B9" s="46" t="s">
        <v>57</v>
      </c>
      <c r="C9" s="46" t="s">
        <v>57</v>
      </c>
      <c r="D9" s="46" t="s">
        <v>57</v>
      </c>
      <c r="E9" s="46" t="s">
        <v>57</v>
      </c>
    </row>
    <row r="10" spans="1:5" ht="21" customHeight="1">
      <c r="A10" s="65" t="s">
        <v>78</v>
      </c>
      <c r="B10" s="46" t="s">
        <v>57</v>
      </c>
      <c r="C10" s="46" t="s">
        <v>57</v>
      </c>
      <c r="D10" s="46" t="s">
        <v>57</v>
      </c>
      <c r="E10" s="46" t="s">
        <v>57</v>
      </c>
    </row>
    <row r="11" spans="1:5" ht="21" customHeight="1">
      <c r="A11" s="66" t="s">
        <v>59</v>
      </c>
      <c r="B11" s="173"/>
      <c r="C11" s="173"/>
      <c r="D11" s="173"/>
      <c r="E11" s="173"/>
    </row>
    <row r="12" spans="1:5" ht="21" customHeight="1">
      <c r="A12" s="67"/>
      <c r="B12" s="174"/>
      <c r="C12" s="174"/>
      <c r="D12" s="174"/>
      <c r="E12" s="174"/>
    </row>
    <row r="13" spans="1:5" ht="21" customHeight="1">
      <c r="A13" s="67"/>
      <c r="B13" s="174"/>
      <c r="C13" s="174"/>
      <c r="D13" s="174"/>
      <c r="E13" s="174"/>
    </row>
    <row r="14" spans="1:5" ht="21" customHeight="1">
      <c r="A14" s="67"/>
      <c r="B14" s="174"/>
      <c r="C14" s="174"/>
      <c r="D14" s="174"/>
      <c r="E14" s="174"/>
    </row>
    <row r="15" spans="1:5" ht="21" customHeight="1">
      <c r="A15" s="67"/>
      <c r="B15" s="174"/>
      <c r="C15" s="174"/>
      <c r="D15" s="174"/>
      <c r="E15" s="174"/>
    </row>
    <row r="16" spans="1:5" ht="21" customHeight="1">
      <c r="A16" s="67"/>
      <c r="B16" s="174"/>
      <c r="C16" s="174"/>
      <c r="D16" s="174"/>
      <c r="E16" s="174"/>
    </row>
    <row r="17" spans="1:5" ht="21" customHeight="1">
      <c r="A17" s="67"/>
      <c r="B17" s="174"/>
      <c r="C17" s="174"/>
      <c r="D17" s="174"/>
      <c r="E17" s="174"/>
    </row>
    <row r="18" spans="1:5" ht="21" customHeight="1">
      <c r="A18" s="67"/>
      <c r="B18" s="174"/>
      <c r="C18" s="174"/>
      <c r="D18" s="174"/>
      <c r="E18" s="174"/>
    </row>
    <row r="19" spans="1:5" ht="21" customHeight="1">
      <c r="A19" s="68"/>
      <c r="B19" s="175"/>
      <c r="C19" s="175"/>
      <c r="D19" s="175"/>
      <c r="E19" s="175"/>
    </row>
    <row r="20" spans="1:5" ht="21" customHeight="1">
      <c r="A20" s="65" t="s">
        <v>61</v>
      </c>
      <c r="B20" s="46" t="s">
        <v>57</v>
      </c>
      <c r="C20" s="46" t="s">
        <v>57</v>
      </c>
      <c r="D20" s="46" t="s">
        <v>57</v>
      </c>
      <c r="E20" s="46" t="s">
        <v>57</v>
      </c>
    </row>
    <row r="21" spans="1:5" ht="21" customHeight="1">
      <c r="A21" s="65" t="s">
        <v>62</v>
      </c>
      <c r="B21" s="46" t="s">
        <v>57</v>
      </c>
      <c r="C21" s="46" t="s">
        <v>57</v>
      </c>
      <c r="D21" s="46" t="s">
        <v>57</v>
      </c>
      <c r="E21" s="46" t="s">
        <v>57</v>
      </c>
    </row>
    <row r="22" spans="1:5" ht="21" customHeight="1">
      <c r="A22" s="65" t="s">
        <v>64</v>
      </c>
      <c r="B22" s="47"/>
      <c r="C22" s="47"/>
      <c r="D22" s="47"/>
      <c r="E22" s="47"/>
    </row>
    <row r="23" spans="1:5" ht="21" customHeight="1">
      <c r="A23" s="69" t="s">
        <v>65</v>
      </c>
      <c r="B23" s="48"/>
      <c r="C23" s="48"/>
      <c r="D23" s="48"/>
      <c r="E23" s="48"/>
    </row>
    <row r="24" spans="1:5" ht="21" customHeight="1">
      <c r="A24" s="70" t="s">
        <v>66</v>
      </c>
      <c r="B24" s="49" t="s">
        <v>68</v>
      </c>
      <c r="C24" s="49" t="s">
        <v>68</v>
      </c>
      <c r="D24" s="49" t="s">
        <v>68</v>
      </c>
      <c r="E24" s="49" t="s">
        <v>68</v>
      </c>
    </row>
    <row r="25" spans="1:5" ht="21" customHeight="1">
      <c r="A25" s="70" t="s">
        <v>69</v>
      </c>
      <c r="B25" s="49" t="s">
        <v>68</v>
      </c>
      <c r="C25" s="49" t="s">
        <v>68</v>
      </c>
      <c r="D25" s="49" t="s">
        <v>68</v>
      </c>
      <c r="E25" s="49" t="s">
        <v>68</v>
      </c>
    </row>
    <row r="26" spans="1:5" ht="21" customHeight="1">
      <c r="A26" s="70" t="s">
        <v>70</v>
      </c>
      <c r="B26" s="49" t="s">
        <v>68</v>
      </c>
      <c r="C26" s="49" t="s">
        <v>68</v>
      </c>
      <c r="D26" s="49" t="s">
        <v>68</v>
      </c>
      <c r="E26" s="49" t="s">
        <v>68</v>
      </c>
    </row>
    <row r="27" spans="1:5" ht="21" customHeight="1">
      <c r="A27" s="65" t="s">
        <v>71</v>
      </c>
      <c r="B27" s="45" t="s">
        <v>68</v>
      </c>
      <c r="C27" s="45" t="s">
        <v>68</v>
      </c>
      <c r="D27" s="45" t="s">
        <v>68</v>
      </c>
      <c r="E27" s="45" t="s">
        <v>68</v>
      </c>
    </row>
    <row r="28" spans="1:5" ht="21" customHeight="1">
      <c r="A28" s="65" t="s">
        <v>73</v>
      </c>
      <c r="B28" s="46" t="s">
        <v>74</v>
      </c>
      <c r="C28" s="46" t="s">
        <v>74</v>
      </c>
      <c r="D28" s="46" t="s">
        <v>74</v>
      </c>
      <c r="E28" s="46" t="s">
        <v>74</v>
      </c>
    </row>
    <row r="29" spans="1:5" ht="21" customHeight="1">
      <c r="A29" s="66" t="s">
        <v>75</v>
      </c>
      <c r="B29" s="173"/>
      <c r="C29" s="173"/>
      <c r="D29" s="173"/>
      <c r="E29" s="173"/>
    </row>
    <row r="30" spans="1:5" ht="21" customHeight="1">
      <c r="A30" s="67"/>
      <c r="B30" s="174"/>
      <c r="C30" s="174"/>
      <c r="D30" s="174"/>
      <c r="E30" s="174"/>
    </row>
    <row r="31" spans="1:5" ht="21" customHeight="1">
      <c r="A31" s="67"/>
      <c r="B31" s="174"/>
      <c r="C31" s="174"/>
      <c r="D31" s="174"/>
      <c r="E31" s="174"/>
    </row>
    <row r="32" spans="1:5" ht="21" customHeight="1">
      <c r="A32" s="67"/>
      <c r="B32" s="174"/>
      <c r="C32" s="174"/>
      <c r="D32" s="174"/>
      <c r="E32" s="174"/>
    </row>
    <row r="33" spans="1:5" ht="21" customHeight="1">
      <c r="A33" s="67"/>
      <c r="B33" s="174"/>
      <c r="C33" s="174"/>
      <c r="D33" s="174"/>
      <c r="E33" s="174"/>
    </row>
    <row r="34" spans="1:5" ht="21" customHeight="1">
      <c r="A34" s="67"/>
      <c r="B34" s="174"/>
      <c r="C34" s="174"/>
      <c r="D34" s="174"/>
      <c r="E34" s="174"/>
    </row>
    <row r="35" spans="1:5" ht="21" customHeight="1">
      <c r="A35" s="67"/>
      <c r="B35" s="174"/>
      <c r="C35" s="174"/>
      <c r="D35" s="174"/>
      <c r="E35" s="174"/>
    </row>
    <row r="36" spans="1:5" ht="21" customHeight="1">
      <c r="A36" s="67"/>
      <c r="B36" s="174"/>
      <c r="C36" s="174"/>
      <c r="D36" s="174"/>
      <c r="E36" s="174"/>
    </row>
    <row r="37" spans="1:5" ht="21" customHeight="1">
      <c r="A37" s="67"/>
      <c r="B37" s="174"/>
      <c r="C37" s="174"/>
      <c r="D37" s="174"/>
      <c r="E37" s="174"/>
    </row>
    <row r="38" spans="1:5" ht="21" customHeight="1">
      <c r="A38" s="68"/>
      <c r="B38" s="175"/>
      <c r="C38" s="175"/>
      <c r="D38" s="175"/>
      <c r="E38" s="175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 sheet="1" objects="1" scenarios="1"/>
  <mergeCells count="10">
    <mergeCell ref="A1:E1"/>
    <mergeCell ref="D11:D19"/>
    <mergeCell ref="E11:E19"/>
    <mergeCell ref="B29:B38"/>
    <mergeCell ref="C29:C38"/>
    <mergeCell ref="D29:D38"/>
    <mergeCell ref="E29:E38"/>
    <mergeCell ref="A3:B3"/>
    <mergeCell ref="B11:B19"/>
    <mergeCell ref="C11:C19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="80" zoomScaleNormal="80" zoomScalePageLayoutView="0" workbookViewId="0" topLeftCell="A1">
      <selection activeCell="G3" sqref="G3"/>
    </sheetView>
  </sheetViews>
  <sheetFormatPr defaultColWidth="9.00390625" defaultRowHeight="12.75" customHeight="1"/>
  <cols>
    <col min="1" max="1" width="3.625" style="22" customWidth="1"/>
    <col min="2" max="2" width="0.6171875" style="23" customWidth="1"/>
    <col min="3" max="3" width="1.00390625" style="22" customWidth="1"/>
    <col min="4" max="4" width="25.00390625" style="23" customWidth="1"/>
    <col min="5" max="5" width="1.00390625" style="23" customWidth="1"/>
    <col min="6" max="6" width="0.6171875" style="22" customWidth="1"/>
    <col min="7" max="12" width="12.75390625" style="22" customWidth="1"/>
    <col min="13" max="16384" width="9.125" style="22" customWidth="1"/>
  </cols>
  <sheetData>
    <row r="1" spans="1:12" ht="12.75" customHeight="1">
      <c r="A1" s="199" t="s">
        <v>79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2.75" customHeight="1">
      <c r="A2" s="86"/>
      <c r="B2" s="87"/>
      <c r="C2" s="50"/>
      <c r="D2" s="51"/>
      <c r="E2" s="51"/>
      <c r="F2" s="50"/>
      <c r="G2" s="50"/>
      <c r="H2" s="50"/>
      <c r="I2" s="50"/>
      <c r="J2" s="50"/>
      <c r="K2" s="50"/>
      <c r="L2" s="50"/>
    </row>
    <row r="3" spans="1:12" ht="12.75" customHeight="1">
      <c r="A3" s="86"/>
      <c r="B3" s="87"/>
      <c r="C3" s="50"/>
      <c r="D3" s="51"/>
      <c r="E3" s="51"/>
      <c r="F3" s="50"/>
      <c r="G3" s="50"/>
      <c r="H3" s="50"/>
      <c r="I3" s="50"/>
      <c r="J3" s="50"/>
      <c r="K3" s="50"/>
      <c r="L3" s="50"/>
    </row>
    <row r="4" spans="1:12" ht="12.75" customHeight="1">
      <c r="A4" s="86"/>
      <c r="B4" s="87"/>
      <c r="C4" s="86"/>
      <c r="D4" s="197" t="s">
        <v>122</v>
      </c>
      <c r="E4" s="197"/>
      <c r="F4" s="197"/>
      <c r="G4" s="197"/>
      <c r="H4" s="86"/>
      <c r="I4" s="86"/>
      <c r="J4" s="215" t="s">
        <v>106</v>
      </c>
      <c r="K4" s="215"/>
      <c r="L4" s="215"/>
    </row>
    <row r="5" spans="1:12" ht="12.75" customHeight="1">
      <c r="A5" s="86"/>
      <c r="B5" s="87"/>
      <c r="C5" s="86"/>
      <c r="D5" s="198"/>
      <c r="E5" s="198"/>
      <c r="F5" s="198"/>
      <c r="G5" s="198"/>
      <c r="H5" s="86"/>
      <c r="I5" s="86"/>
      <c r="J5" s="214"/>
      <c r="K5" s="214"/>
      <c r="L5" s="214"/>
    </row>
    <row r="6" spans="1:12" ht="12.75" customHeight="1">
      <c r="A6" s="86"/>
      <c r="B6" s="87"/>
      <c r="C6" s="86"/>
      <c r="D6" s="213" t="s">
        <v>107</v>
      </c>
      <c r="E6" s="213"/>
      <c r="F6" s="213"/>
      <c r="G6" s="213"/>
      <c r="H6" s="86"/>
      <c r="I6" s="86"/>
      <c r="J6" s="213" t="s">
        <v>108</v>
      </c>
      <c r="K6" s="213"/>
      <c r="L6" s="213"/>
    </row>
    <row r="7" spans="1:12" ht="12.75" customHeight="1">
      <c r="A7" s="86"/>
      <c r="B7" s="87"/>
      <c r="C7" s="86"/>
      <c r="D7" s="214"/>
      <c r="E7" s="214"/>
      <c r="F7" s="214"/>
      <c r="G7" s="214"/>
      <c r="H7" s="86"/>
      <c r="I7" s="86"/>
      <c r="J7" s="214"/>
      <c r="K7" s="214"/>
      <c r="L7" s="214"/>
    </row>
    <row r="8" spans="1:12" ht="12.75" customHeight="1">
      <c r="A8" s="86"/>
      <c r="B8" s="87"/>
      <c r="C8" s="86"/>
      <c r="D8" s="87"/>
      <c r="E8" s="87"/>
      <c r="F8" s="86"/>
      <c r="G8" s="86"/>
      <c r="H8" s="86"/>
      <c r="I8" s="86"/>
      <c r="J8" s="86"/>
      <c r="K8" s="86"/>
      <c r="L8" s="86"/>
    </row>
    <row r="9" spans="1:12" ht="12.75" customHeight="1">
      <c r="A9" s="86"/>
      <c r="B9" s="87"/>
      <c r="C9" s="86"/>
      <c r="D9" s="87"/>
      <c r="E9" s="87"/>
      <c r="F9" s="86"/>
      <c r="G9" s="86"/>
      <c r="H9" s="86"/>
      <c r="I9" s="86"/>
      <c r="J9" s="86"/>
      <c r="K9" s="86"/>
      <c r="L9" s="86"/>
    </row>
    <row r="10" spans="1:12" ht="12.75" customHeight="1">
      <c r="A10" s="86"/>
      <c r="B10" s="87"/>
      <c r="C10" s="86"/>
      <c r="D10" s="200" t="s">
        <v>125</v>
      </c>
      <c r="E10" s="200"/>
      <c r="F10" s="200"/>
      <c r="G10" s="200"/>
      <c r="H10" s="200"/>
      <c r="I10" s="200"/>
      <c r="J10" s="200"/>
      <c r="K10" s="200"/>
      <c r="L10" s="200"/>
    </row>
    <row r="11" spans="1:12" ht="12.75" customHeight="1">
      <c r="A11" s="86"/>
      <c r="B11" s="87"/>
      <c r="C11" s="86"/>
      <c r="D11" s="200" t="s">
        <v>109</v>
      </c>
      <c r="E11" s="200"/>
      <c r="F11" s="200"/>
      <c r="G11" s="200"/>
      <c r="H11" s="200"/>
      <c r="I11" s="200"/>
      <c r="J11" s="200"/>
      <c r="K11" s="200"/>
      <c r="L11" s="200"/>
    </row>
    <row r="12" spans="1:12" ht="12.75" customHeight="1">
      <c r="A12" s="86"/>
      <c r="B12" s="87"/>
      <c r="C12" s="86"/>
      <c r="D12" s="87"/>
      <c r="E12" s="87"/>
      <c r="F12" s="86"/>
      <c r="G12" s="86"/>
      <c r="H12" s="86"/>
      <c r="I12" s="86"/>
      <c r="J12" s="86"/>
      <c r="K12" s="86"/>
      <c r="L12" s="86"/>
    </row>
    <row r="13" spans="1:12" ht="12.75" customHeight="1">
      <c r="A13" s="176" t="s">
        <v>84</v>
      </c>
      <c r="B13" s="177"/>
      <c r="C13" s="177"/>
      <c r="D13" s="177"/>
      <c r="E13" s="177"/>
      <c r="F13" s="178"/>
      <c r="G13" s="185"/>
      <c r="H13" s="186"/>
      <c r="I13" s="185"/>
      <c r="J13" s="186"/>
      <c r="K13" s="185"/>
      <c r="L13" s="186"/>
    </row>
    <row r="14" spans="1:12" ht="12.75" customHeight="1">
      <c r="A14" s="182"/>
      <c r="B14" s="183"/>
      <c r="C14" s="183"/>
      <c r="D14" s="183"/>
      <c r="E14" s="183"/>
      <c r="F14" s="184"/>
      <c r="G14" s="187"/>
      <c r="H14" s="188"/>
      <c r="I14" s="187"/>
      <c r="J14" s="188"/>
      <c r="K14" s="187"/>
      <c r="L14" s="188"/>
    </row>
    <row r="15" spans="1:12" ht="12.75" customHeight="1">
      <c r="A15" s="195" t="s">
        <v>93</v>
      </c>
      <c r="B15" s="89"/>
      <c r="C15" s="90"/>
      <c r="D15" s="91"/>
      <c r="E15" s="91"/>
      <c r="F15" s="90"/>
      <c r="G15" s="189"/>
      <c r="H15" s="190"/>
      <c r="I15" s="189"/>
      <c r="J15" s="190"/>
      <c r="K15" s="189"/>
      <c r="L15" s="190"/>
    </row>
    <row r="16" spans="1:12" ht="12.75" customHeight="1">
      <c r="A16" s="196"/>
      <c r="B16" s="92"/>
      <c r="C16" s="7"/>
      <c r="D16" s="36" t="s">
        <v>85</v>
      </c>
      <c r="E16" s="36"/>
      <c r="F16" s="7"/>
      <c r="G16" s="191"/>
      <c r="H16" s="192"/>
      <c r="I16" s="191"/>
      <c r="J16" s="192"/>
      <c r="K16" s="191"/>
      <c r="L16" s="192"/>
    </row>
    <row r="17" spans="1:12" ht="12.75" customHeight="1">
      <c r="A17" s="196"/>
      <c r="B17" s="92"/>
      <c r="C17" s="7"/>
      <c r="D17" s="36"/>
      <c r="E17" s="36"/>
      <c r="F17" s="7"/>
      <c r="G17" s="191"/>
      <c r="H17" s="192"/>
      <c r="I17" s="191"/>
      <c r="J17" s="192"/>
      <c r="K17" s="191"/>
      <c r="L17" s="192"/>
    </row>
    <row r="18" spans="1:12" ht="12.75" customHeight="1">
      <c r="A18" s="196"/>
      <c r="B18" s="92"/>
      <c r="C18" s="93" t="s">
        <v>110</v>
      </c>
      <c r="D18" s="87"/>
      <c r="E18" s="94"/>
      <c r="F18" s="7"/>
      <c r="G18" s="191"/>
      <c r="H18" s="192"/>
      <c r="I18" s="191"/>
      <c r="J18" s="192"/>
      <c r="K18" s="191"/>
      <c r="L18" s="192"/>
    </row>
    <row r="19" spans="1:12" ht="12.75" customHeight="1">
      <c r="A19" s="196"/>
      <c r="B19" s="92"/>
      <c r="C19" s="95" t="s">
        <v>111</v>
      </c>
      <c r="D19" s="87"/>
      <c r="E19" s="96"/>
      <c r="F19" s="7"/>
      <c r="G19" s="191"/>
      <c r="H19" s="192"/>
      <c r="I19" s="191"/>
      <c r="J19" s="192"/>
      <c r="K19" s="191"/>
      <c r="L19" s="192"/>
    </row>
    <row r="20" spans="1:12" ht="12.75" customHeight="1">
      <c r="A20" s="196"/>
      <c r="B20" s="92"/>
      <c r="C20" s="95" t="s">
        <v>123</v>
      </c>
      <c r="D20" s="87"/>
      <c r="E20" s="96"/>
      <c r="F20" s="7"/>
      <c r="G20" s="191"/>
      <c r="H20" s="192"/>
      <c r="I20" s="191"/>
      <c r="J20" s="192"/>
      <c r="K20" s="191"/>
      <c r="L20" s="192"/>
    </row>
    <row r="21" spans="1:12" ht="12.75" customHeight="1">
      <c r="A21" s="196"/>
      <c r="B21" s="92"/>
      <c r="C21" s="97" t="s">
        <v>124</v>
      </c>
      <c r="D21" s="87"/>
      <c r="E21" s="98"/>
      <c r="F21" s="7"/>
      <c r="G21" s="191"/>
      <c r="H21" s="192"/>
      <c r="I21" s="191"/>
      <c r="J21" s="192"/>
      <c r="K21" s="191"/>
      <c r="L21" s="192"/>
    </row>
    <row r="22" spans="1:12" ht="12.75" customHeight="1">
      <c r="A22" s="196"/>
      <c r="B22" s="88"/>
      <c r="C22" s="99"/>
      <c r="D22" s="100"/>
      <c r="E22" s="100"/>
      <c r="F22" s="101"/>
      <c r="G22" s="193"/>
      <c r="H22" s="194"/>
      <c r="I22" s="193"/>
      <c r="J22" s="194"/>
      <c r="K22" s="193"/>
      <c r="L22" s="194"/>
    </row>
    <row r="23" spans="1:12" ht="12.75" customHeight="1">
      <c r="A23" s="195" t="s">
        <v>86</v>
      </c>
      <c r="B23" s="89"/>
      <c r="C23" s="90"/>
      <c r="D23" s="91"/>
      <c r="E23" s="91"/>
      <c r="F23" s="90"/>
      <c r="G23" s="189"/>
      <c r="H23" s="190"/>
      <c r="I23" s="189"/>
      <c r="J23" s="190"/>
      <c r="K23" s="189"/>
      <c r="L23" s="190"/>
    </row>
    <row r="24" spans="1:12" ht="12.75" customHeight="1">
      <c r="A24" s="196"/>
      <c r="B24" s="92"/>
      <c r="C24" s="7"/>
      <c r="D24" s="36" t="s">
        <v>87</v>
      </c>
      <c r="E24" s="36"/>
      <c r="F24" s="7"/>
      <c r="G24" s="191"/>
      <c r="H24" s="192"/>
      <c r="I24" s="191"/>
      <c r="J24" s="192"/>
      <c r="K24" s="191"/>
      <c r="L24" s="192"/>
    </row>
    <row r="25" spans="1:12" ht="12.75" customHeight="1">
      <c r="A25" s="196"/>
      <c r="B25" s="92"/>
      <c r="C25" s="7"/>
      <c r="D25" s="36"/>
      <c r="E25" s="36"/>
      <c r="F25" s="7"/>
      <c r="G25" s="191"/>
      <c r="H25" s="192"/>
      <c r="I25" s="191"/>
      <c r="J25" s="192"/>
      <c r="K25" s="191"/>
      <c r="L25" s="192"/>
    </row>
    <row r="26" spans="1:12" ht="12.75" customHeight="1">
      <c r="A26" s="196"/>
      <c r="B26" s="92"/>
      <c r="C26" s="93" t="s">
        <v>112</v>
      </c>
      <c r="D26" s="87"/>
      <c r="E26" s="94"/>
      <c r="F26" s="7"/>
      <c r="G26" s="191"/>
      <c r="H26" s="192"/>
      <c r="I26" s="191"/>
      <c r="J26" s="192"/>
      <c r="K26" s="191"/>
      <c r="L26" s="192"/>
    </row>
    <row r="27" spans="1:12" ht="12.75" customHeight="1">
      <c r="A27" s="196"/>
      <c r="B27" s="92"/>
      <c r="C27" s="95" t="s">
        <v>113</v>
      </c>
      <c r="D27" s="87"/>
      <c r="E27" s="96"/>
      <c r="F27" s="7"/>
      <c r="G27" s="191"/>
      <c r="H27" s="192"/>
      <c r="I27" s="191"/>
      <c r="J27" s="192"/>
      <c r="K27" s="191"/>
      <c r="L27" s="192"/>
    </row>
    <row r="28" spans="1:12" ht="12.75" customHeight="1">
      <c r="A28" s="196"/>
      <c r="B28" s="92"/>
      <c r="C28" s="97" t="s">
        <v>114</v>
      </c>
      <c r="D28" s="87"/>
      <c r="E28" s="98"/>
      <c r="F28" s="7"/>
      <c r="G28" s="191"/>
      <c r="H28" s="192"/>
      <c r="I28" s="191"/>
      <c r="J28" s="192"/>
      <c r="K28" s="191"/>
      <c r="L28" s="192"/>
    </row>
    <row r="29" spans="1:12" ht="12.75" customHeight="1">
      <c r="A29" s="196"/>
      <c r="B29" s="92"/>
      <c r="C29" s="90"/>
      <c r="D29" s="87"/>
      <c r="E29" s="87"/>
      <c r="F29" s="7"/>
      <c r="G29" s="191"/>
      <c r="H29" s="192"/>
      <c r="I29" s="191"/>
      <c r="J29" s="192"/>
      <c r="K29" s="191"/>
      <c r="L29" s="192"/>
    </row>
    <row r="30" spans="1:12" ht="12.75" customHeight="1">
      <c r="A30" s="196"/>
      <c r="B30" s="88"/>
      <c r="C30" s="99"/>
      <c r="D30" s="100"/>
      <c r="E30" s="100"/>
      <c r="F30" s="101"/>
      <c r="G30" s="193"/>
      <c r="H30" s="194"/>
      <c r="I30" s="193"/>
      <c r="J30" s="194"/>
      <c r="K30" s="193"/>
      <c r="L30" s="194"/>
    </row>
    <row r="31" spans="1:12" ht="12.75" customHeight="1">
      <c r="A31" s="195" t="s">
        <v>88</v>
      </c>
      <c r="B31" s="89"/>
      <c r="C31" s="102"/>
      <c r="D31" s="102"/>
      <c r="E31" s="102"/>
      <c r="F31" s="102"/>
      <c r="G31" s="189"/>
      <c r="H31" s="190"/>
      <c r="I31" s="189"/>
      <c r="J31" s="190"/>
      <c r="K31" s="189"/>
      <c r="L31" s="190"/>
    </row>
    <row r="32" spans="1:12" ht="12.75" customHeight="1">
      <c r="A32" s="196"/>
      <c r="B32" s="92"/>
      <c r="C32" s="87"/>
      <c r="D32" s="103" t="s">
        <v>89</v>
      </c>
      <c r="E32" s="103"/>
      <c r="F32" s="87"/>
      <c r="G32" s="191"/>
      <c r="H32" s="192"/>
      <c r="I32" s="191"/>
      <c r="J32" s="192"/>
      <c r="K32" s="191"/>
      <c r="L32" s="192"/>
    </row>
    <row r="33" spans="1:12" ht="12.75" customHeight="1">
      <c r="A33" s="196"/>
      <c r="B33" s="92"/>
      <c r="C33" s="87"/>
      <c r="D33" s="103" t="s">
        <v>90</v>
      </c>
      <c r="E33" s="103"/>
      <c r="F33" s="87"/>
      <c r="G33" s="191"/>
      <c r="H33" s="192"/>
      <c r="I33" s="191"/>
      <c r="J33" s="192"/>
      <c r="K33" s="191"/>
      <c r="L33" s="192"/>
    </row>
    <row r="34" spans="1:12" ht="12.75" customHeight="1">
      <c r="A34" s="196"/>
      <c r="B34" s="92"/>
      <c r="C34" s="87"/>
      <c r="D34" s="87"/>
      <c r="E34" s="87"/>
      <c r="F34" s="87"/>
      <c r="G34" s="191"/>
      <c r="H34" s="192"/>
      <c r="I34" s="191"/>
      <c r="J34" s="192"/>
      <c r="K34" s="191"/>
      <c r="L34" s="192"/>
    </row>
    <row r="35" spans="1:12" ht="12.75" customHeight="1">
      <c r="A35" s="196"/>
      <c r="B35" s="92"/>
      <c r="C35" s="104" t="s">
        <v>115</v>
      </c>
      <c r="D35" s="87"/>
      <c r="E35" s="94"/>
      <c r="F35" s="87"/>
      <c r="G35" s="191"/>
      <c r="H35" s="192"/>
      <c r="I35" s="191"/>
      <c r="J35" s="192"/>
      <c r="K35" s="191"/>
      <c r="L35" s="192"/>
    </row>
    <row r="36" spans="1:12" ht="12.75" customHeight="1">
      <c r="A36" s="196"/>
      <c r="B36" s="92"/>
      <c r="C36" s="105" t="s">
        <v>116</v>
      </c>
      <c r="D36" s="87"/>
      <c r="E36" s="98"/>
      <c r="F36" s="87"/>
      <c r="G36" s="191"/>
      <c r="H36" s="192"/>
      <c r="I36" s="191"/>
      <c r="J36" s="192"/>
      <c r="K36" s="191"/>
      <c r="L36" s="192"/>
    </row>
    <row r="37" spans="1:12" ht="12.75" customHeight="1">
      <c r="A37" s="196"/>
      <c r="B37" s="92"/>
      <c r="C37" s="87"/>
      <c r="D37" s="87"/>
      <c r="E37" s="87"/>
      <c r="F37" s="87"/>
      <c r="G37" s="191"/>
      <c r="H37" s="192"/>
      <c r="I37" s="191"/>
      <c r="J37" s="192"/>
      <c r="K37" s="191"/>
      <c r="L37" s="192"/>
    </row>
    <row r="38" spans="1:12" ht="12.75" customHeight="1">
      <c r="A38" s="196"/>
      <c r="B38" s="88"/>
      <c r="C38" s="99"/>
      <c r="D38" s="100"/>
      <c r="E38" s="100"/>
      <c r="F38" s="101"/>
      <c r="G38" s="193"/>
      <c r="H38" s="194"/>
      <c r="I38" s="193"/>
      <c r="J38" s="194"/>
      <c r="K38" s="193"/>
      <c r="L38" s="194"/>
    </row>
    <row r="39" spans="1:12" ht="12.75" customHeight="1">
      <c r="A39" s="176" t="s">
        <v>91</v>
      </c>
      <c r="B39" s="177"/>
      <c r="C39" s="177"/>
      <c r="D39" s="177"/>
      <c r="E39" s="177"/>
      <c r="F39" s="178"/>
      <c r="G39" s="201">
        <f>SUM(G15:H38)</f>
        <v>0</v>
      </c>
      <c r="H39" s="202">
        <f>H15+H23+H31</f>
        <v>0</v>
      </c>
      <c r="I39" s="201">
        <f>SUM(I15:J38)</f>
        <v>0</v>
      </c>
      <c r="J39" s="202">
        <f>J15+J23+J31</f>
        <v>0</v>
      </c>
      <c r="K39" s="201">
        <f>SUM(K15:L38)</f>
        <v>0</v>
      </c>
      <c r="L39" s="202">
        <f>L15+L23+L31</f>
        <v>0</v>
      </c>
    </row>
    <row r="40" spans="1:12" ht="12.75" customHeight="1">
      <c r="A40" s="179"/>
      <c r="B40" s="180"/>
      <c r="C40" s="180"/>
      <c r="D40" s="180"/>
      <c r="E40" s="180"/>
      <c r="F40" s="181"/>
      <c r="G40" s="203"/>
      <c r="H40" s="204"/>
      <c r="I40" s="203"/>
      <c r="J40" s="204"/>
      <c r="K40" s="203"/>
      <c r="L40" s="204"/>
    </row>
    <row r="41" spans="1:12" ht="12.75" customHeight="1">
      <c r="A41" s="179"/>
      <c r="B41" s="180"/>
      <c r="C41" s="180"/>
      <c r="D41" s="180"/>
      <c r="E41" s="180"/>
      <c r="F41" s="181"/>
      <c r="G41" s="203"/>
      <c r="H41" s="204"/>
      <c r="I41" s="203"/>
      <c r="J41" s="204"/>
      <c r="K41" s="203"/>
      <c r="L41" s="204"/>
    </row>
    <row r="42" spans="1:12" ht="12.75" customHeight="1">
      <c r="A42" s="182"/>
      <c r="B42" s="183"/>
      <c r="C42" s="183"/>
      <c r="D42" s="183"/>
      <c r="E42" s="183"/>
      <c r="F42" s="184"/>
      <c r="G42" s="205"/>
      <c r="H42" s="206"/>
      <c r="I42" s="205"/>
      <c r="J42" s="206"/>
      <c r="K42" s="205"/>
      <c r="L42" s="206"/>
    </row>
    <row r="43" spans="1:12" ht="12.75" customHeight="1">
      <c r="A43" s="176" t="s">
        <v>117</v>
      </c>
      <c r="B43" s="177"/>
      <c r="C43" s="177"/>
      <c r="D43" s="177"/>
      <c r="E43" s="177"/>
      <c r="F43" s="178"/>
      <c r="G43" s="207"/>
      <c r="H43" s="208"/>
      <c r="I43" s="207"/>
      <c r="J43" s="208"/>
      <c r="K43" s="207"/>
      <c r="L43" s="208"/>
    </row>
    <row r="44" spans="1:12" ht="12.75" customHeight="1">
      <c r="A44" s="179"/>
      <c r="B44" s="180"/>
      <c r="C44" s="180"/>
      <c r="D44" s="180"/>
      <c r="E44" s="180"/>
      <c r="F44" s="181"/>
      <c r="G44" s="209"/>
      <c r="H44" s="210"/>
      <c r="I44" s="209"/>
      <c r="J44" s="210"/>
      <c r="K44" s="209"/>
      <c r="L44" s="210"/>
    </row>
    <row r="45" spans="1:12" ht="12.75" customHeight="1">
      <c r="A45" s="179"/>
      <c r="B45" s="180"/>
      <c r="C45" s="180"/>
      <c r="D45" s="180"/>
      <c r="E45" s="180"/>
      <c r="F45" s="181"/>
      <c r="G45" s="209"/>
      <c r="H45" s="210"/>
      <c r="I45" s="209"/>
      <c r="J45" s="210"/>
      <c r="K45" s="209"/>
      <c r="L45" s="210"/>
    </row>
    <row r="46" spans="1:12" ht="12.75" customHeight="1">
      <c r="A46" s="179"/>
      <c r="B46" s="180"/>
      <c r="C46" s="180"/>
      <c r="D46" s="180"/>
      <c r="E46" s="180"/>
      <c r="F46" s="181"/>
      <c r="G46" s="209"/>
      <c r="H46" s="210"/>
      <c r="I46" s="209"/>
      <c r="J46" s="210"/>
      <c r="K46" s="209"/>
      <c r="L46" s="210"/>
    </row>
    <row r="47" spans="1:12" ht="12.75" customHeight="1">
      <c r="A47" s="179"/>
      <c r="B47" s="180"/>
      <c r="C47" s="180"/>
      <c r="D47" s="180"/>
      <c r="E47" s="180"/>
      <c r="F47" s="181"/>
      <c r="G47" s="209"/>
      <c r="H47" s="210"/>
      <c r="I47" s="209"/>
      <c r="J47" s="210"/>
      <c r="K47" s="209"/>
      <c r="L47" s="210"/>
    </row>
    <row r="48" spans="1:12" ht="12.75" customHeight="1">
      <c r="A48" s="179"/>
      <c r="B48" s="180"/>
      <c r="C48" s="180"/>
      <c r="D48" s="180"/>
      <c r="E48" s="180"/>
      <c r="F48" s="181"/>
      <c r="G48" s="209"/>
      <c r="H48" s="210"/>
      <c r="I48" s="209"/>
      <c r="J48" s="210"/>
      <c r="K48" s="209"/>
      <c r="L48" s="210"/>
    </row>
    <row r="49" spans="1:12" ht="12.75" customHeight="1">
      <c r="A49" s="179"/>
      <c r="B49" s="180"/>
      <c r="C49" s="180"/>
      <c r="D49" s="180"/>
      <c r="E49" s="180"/>
      <c r="F49" s="181"/>
      <c r="G49" s="209"/>
      <c r="H49" s="210"/>
      <c r="I49" s="209"/>
      <c r="J49" s="210"/>
      <c r="K49" s="209"/>
      <c r="L49" s="210"/>
    </row>
    <row r="50" spans="1:12" ht="12.75" customHeight="1">
      <c r="A50" s="179"/>
      <c r="B50" s="180"/>
      <c r="C50" s="180"/>
      <c r="D50" s="180"/>
      <c r="E50" s="180"/>
      <c r="F50" s="181"/>
      <c r="G50" s="209"/>
      <c r="H50" s="210"/>
      <c r="I50" s="209"/>
      <c r="J50" s="210"/>
      <c r="K50" s="209"/>
      <c r="L50" s="210"/>
    </row>
    <row r="51" spans="1:12" ht="12.75" customHeight="1">
      <c r="A51" s="179"/>
      <c r="B51" s="180"/>
      <c r="C51" s="180"/>
      <c r="D51" s="180"/>
      <c r="E51" s="180"/>
      <c r="F51" s="181"/>
      <c r="G51" s="209"/>
      <c r="H51" s="210"/>
      <c r="I51" s="209"/>
      <c r="J51" s="210"/>
      <c r="K51" s="209"/>
      <c r="L51" s="210"/>
    </row>
    <row r="52" spans="1:12" ht="12.75" customHeight="1">
      <c r="A52" s="179"/>
      <c r="B52" s="180"/>
      <c r="C52" s="180"/>
      <c r="D52" s="180"/>
      <c r="E52" s="180"/>
      <c r="F52" s="181"/>
      <c r="G52" s="209"/>
      <c r="H52" s="210"/>
      <c r="I52" s="209"/>
      <c r="J52" s="210"/>
      <c r="K52" s="209"/>
      <c r="L52" s="210"/>
    </row>
    <row r="53" spans="1:12" ht="12.75" customHeight="1">
      <c r="A53" s="179"/>
      <c r="B53" s="180"/>
      <c r="C53" s="180"/>
      <c r="D53" s="180"/>
      <c r="E53" s="180"/>
      <c r="F53" s="181"/>
      <c r="G53" s="209"/>
      <c r="H53" s="210"/>
      <c r="I53" s="209"/>
      <c r="J53" s="210"/>
      <c r="K53" s="209"/>
      <c r="L53" s="210"/>
    </row>
    <row r="54" spans="1:12" ht="12.75" customHeight="1">
      <c r="A54" s="179"/>
      <c r="B54" s="180"/>
      <c r="C54" s="180"/>
      <c r="D54" s="180"/>
      <c r="E54" s="180"/>
      <c r="F54" s="181"/>
      <c r="G54" s="209"/>
      <c r="H54" s="210"/>
      <c r="I54" s="209"/>
      <c r="J54" s="210"/>
      <c r="K54" s="209"/>
      <c r="L54" s="210"/>
    </row>
    <row r="55" spans="1:12" ht="12.75" customHeight="1">
      <c r="A55" s="179"/>
      <c r="B55" s="180"/>
      <c r="C55" s="180"/>
      <c r="D55" s="180"/>
      <c r="E55" s="180"/>
      <c r="F55" s="181"/>
      <c r="G55" s="209"/>
      <c r="H55" s="210"/>
      <c r="I55" s="209"/>
      <c r="J55" s="210"/>
      <c r="K55" s="209"/>
      <c r="L55" s="210"/>
    </row>
    <row r="56" spans="1:12" ht="12.75" customHeight="1">
      <c r="A56" s="179"/>
      <c r="B56" s="180"/>
      <c r="C56" s="180"/>
      <c r="D56" s="180"/>
      <c r="E56" s="180"/>
      <c r="F56" s="181"/>
      <c r="G56" s="209"/>
      <c r="H56" s="210"/>
      <c r="I56" s="209"/>
      <c r="J56" s="210"/>
      <c r="K56" s="209"/>
      <c r="L56" s="210"/>
    </row>
    <row r="57" spans="1:12" ht="12.75" customHeight="1">
      <c r="A57" s="179"/>
      <c r="B57" s="180"/>
      <c r="C57" s="180"/>
      <c r="D57" s="180"/>
      <c r="E57" s="180"/>
      <c r="F57" s="181"/>
      <c r="G57" s="209"/>
      <c r="H57" s="210"/>
      <c r="I57" s="209"/>
      <c r="J57" s="210"/>
      <c r="K57" s="209"/>
      <c r="L57" s="210"/>
    </row>
    <row r="58" spans="1:12" ht="12.75" customHeight="1">
      <c r="A58" s="179"/>
      <c r="B58" s="180"/>
      <c r="C58" s="180"/>
      <c r="D58" s="180"/>
      <c r="E58" s="180"/>
      <c r="F58" s="181"/>
      <c r="G58" s="209"/>
      <c r="H58" s="210"/>
      <c r="I58" s="209"/>
      <c r="J58" s="210"/>
      <c r="K58" s="209"/>
      <c r="L58" s="210"/>
    </row>
    <row r="59" spans="1:12" ht="12.75" customHeight="1">
      <c r="A59" s="179"/>
      <c r="B59" s="180"/>
      <c r="C59" s="180"/>
      <c r="D59" s="180"/>
      <c r="E59" s="180"/>
      <c r="F59" s="181"/>
      <c r="G59" s="209"/>
      <c r="H59" s="210"/>
      <c r="I59" s="209"/>
      <c r="J59" s="210"/>
      <c r="K59" s="209"/>
      <c r="L59" s="210"/>
    </row>
    <row r="60" spans="1:12" ht="12.75" customHeight="1">
      <c r="A60" s="182"/>
      <c r="B60" s="183"/>
      <c r="C60" s="183"/>
      <c r="D60" s="183"/>
      <c r="E60" s="183"/>
      <c r="F60" s="184"/>
      <c r="G60" s="211"/>
      <c r="H60" s="212"/>
      <c r="I60" s="211"/>
      <c r="J60" s="212"/>
      <c r="K60" s="211"/>
      <c r="L60" s="212"/>
    </row>
  </sheetData>
  <sheetProtection sheet="1"/>
  <mergeCells count="31">
    <mergeCell ref="K43:L60"/>
    <mergeCell ref="I39:J42"/>
    <mergeCell ref="I43:J60"/>
    <mergeCell ref="A43:F60"/>
    <mergeCell ref="G13:H14"/>
    <mergeCell ref="G15:H22"/>
    <mergeCell ref="G23:H30"/>
    <mergeCell ref="G31:H38"/>
    <mergeCell ref="A13:F14"/>
    <mergeCell ref="A31:A38"/>
    <mergeCell ref="G43:H60"/>
    <mergeCell ref="D4:G5"/>
    <mergeCell ref="A23:A30"/>
    <mergeCell ref="A1:L1"/>
    <mergeCell ref="D11:L11"/>
    <mergeCell ref="D10:L10"/>
    <mergeCell ref="I15:J22"/>
    <mergeCell ref="I23:J30"/>
    <mergeCell ref="D6:G7"/>
    <mergeCell ref="J4:L5"/>
    <mergeCell ref="J6:L7"/>
    <mergeCell ref="A39:F42"/>
    <mergeCell ref="K13:L14"/>
    <mergeCell ref="K15:L22"/>
    <mergeCell ref="K23:L30"/>
    <mergeCell ref="K31:L38"/>
    <mergeCell ref="A15:A22"/>
    <mergeCell ref="G39:H42"/>
    <mergeCell ref="K39:L42"/>
    <mergeCell ref="I31:J38"/>
    <mergeCell ref="I13:J14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6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="80" zoomScaleNormal="80" zoomScalePageLayoutView="0" workbookViewId="0" topLeftCell="A1">
      <selection activeCell="H25" sqref="H25"/>
    </sheetView>
  </sheetViews>
  <sheetFormatPr defaultColWidth="9.00390625" defaultRowHeight="12.75" customHeight="1"/>
  <cols>
    <col min="1" max="1" width="3.625" style="0" customWidth="1"/>
    <col min="2" max="6" width="19.75390625" style="0" customWidth="1"/>
  </cols>
  <sheetData>
    <row r="1" spans="1:6" ht="12.75" customHeight="1">
      <c r="A1" s="199" t="s">
        <v>80</v>
      </c>
      <c r="B1" s="199"/>
      <c r="C1" s="199"/>
      <c r="D1" s="199"/>
      <c r="E1" s="199"/>
      <c r="F1" s="199"/>
    </row>
    <row r="2" spans="1:6" ht="12.75" customHeight="1">
      <c r="A2" s="86"/>
      <c r="B2" s="50"/>
      <c r="C2" s="50"/>
      <c r="D2" s="50"/>
      <c r="E2" s="50"/>
      <c r="F2" s="50"/>
    </row>
    <row r="3" spans="1:6" ht="12.75" customHeight="1">
      <c r="A3" s="86"/>
      <c r="B3" s="50"/>
      <c r="C3" s="50"/>
      <c r="D3" s="50"/>
      <c r="E3" s="50"/>
      <c r="F3" s="50"/>
    </row>
    <row r="4" spans="1:6" ht="12.75" customHeight="1">
      <c r="A4" s="86"/>
      <c r="B4" s="215" t="s">
        <v>48</v>
      </c>
      <c r="C4" s="215"/>
      <c r="D4" s="86"/>
      <c r="E4" s="215" t="s">
        <v>81</v>
      </c>
      <c r="F4" s="215"/>
    </row>
    <row r="5" spans="1:6" ht="12.75" customHeight="1">
      <c r="A5" s="86"/>
      <c r="B5" s="214"/>
      <c r="C5" s="214"/>
      <c r="D5" s="86"/>
      <c r="E5" s="214"/>
      <c r="F5" s="214"/>
    </row>
    <row r="6" spans="1:6" ht="12.75" customHeight="1">
      <c r="A6" s="86"/>
      <c r="B6" s="213" t="s">
        <v>82</v>
      </c>
      <c r="C6" s="213"/>
      <c r="D6" s="86"/>
      <c r="E6" s="213" t="s">
        <v>83</v>
      </c>
      <c r="F6" s="213"/>
    </row>
    <row r="7" spans="1:6" ht="12.75" customHeight="1">
      <c r="A7" s="86"/>
      <c r="B7" s="214"/>
      <c r="C7" s="214"/>
      <c r="D7" s="86"/>
      <c r="E7" s="214"/>
      <c r="F7" s="214"/>
    </row>
    <row r="8" spans="1:6" ht="12.75" customHeight="1">
      <c r="A8" s="86"/>
      <c r="B8" s="86"/>
      <c r="C8" s="86"/>
      <c r="D8" s="86"/>
      <c r="E8" s="86"/>
      <c r="F8" s="86"/>
    </row>
    <row r="9" spans="1:6" ht="12.75" customHeight="1">
      <c r="A9" s="86"/>
      <c r="B9" s="86"/>
      <c r="C9" s="86"/>
      <c r="D9" s="86"/>
      <c r="E9" s="86"/>
      <c r="F9" s="86"/>
    </row>
    <row r="10" spans="1:6" ht="12.75" customHeight="1">
      <c r="A10" s="86"/>
      <c r="B10" s="200" t="s">
        <v>118</v>
      </c>
      <c r="C10" s="200"/>
      <c r="D10" s="200"/>
      <c r="E10" s="200"/>
      <c r="F10" s="200"/>
    </row>
    <row r="11" spans="1:6" ht="12.75" customHeight="1">
      <c r="A11" s="86"/>
      <c r="B11" s="200"/>
      <c r="C11" s="200"/>
      <c r="D11" s="200"/>
      <c r="E11" s="200"/>
      <c r="F11" s="200"/>
    </row>
    <row r="12" spans="1:6" ht="12.75" customHeight="1">
      <c r="A12" s="86"/>
      <c r="B12" s="86"/>
      <c r="C12" s="86"/>
      <c r="D12" s="86"/>
      <c r="E12" s="86"/>
      <c r="F12" s="86"/>
    </row>
    <row r="13" spans="1:6" ht="12.75" customHeight="1">
      <c r="A13" s="216" t="s">
        <v>119</v>
      </c>
      <c r="B13" s="217"/>
      <c r="C13" s="217"/>
      <c r="D13" s="217"/>
      <c r="E13" s="217"/>
      <c r="F13" s="218"/>
    </row>
    <row r="14" spans="1:6" ht="12.75" customHeight="1">
      <c r="A14" s="219"/>
      <c r="B14" s="220"/>
      <c r="C14" s="220"/>
      <c r="D14" s="220"/>
      <c r="E14" s="220"/>
      <c r="F14" s="221"/>
    </row>
    <row r="15" spans="1:6" ht="12.75" customHeight="1">
      <c r="A15" s="222"/>
      <c r="B15" s="223"/>
      <c r="C15" s="223"/>
      <c r="D15" s="223"/>
      <c r="E15" s="223"/>
      <c r="F15" s="224"/>
    </row>
    <row r="16" spans="1:6" ht="12.75" customHeight="1">
      <c r="A16" s="222"/>
      <c r="B16" s="223"/>
      <c r="C16" s="223"/>
      <c r="D16" s="223"/>
      <c r="E16" s="223"/>
      <c r="F16" s="224"/>
    </row>
    <row r="17" spans="1:6" ht="12.75" customHeight="1">
      <c r="A17" s="222"/>
      <c r="B17" s="223"/>
      <c r="C17" s="223"/>
      <c r="D17" s="223"/>
      <c r="E17" s="223"/>
      <c r="F17" s="224"/>
    </row>
    <row r="18" spans="1:6" ht="12.75" customHeight="1">
      <c r="A18" s="222"/>
      <c r="B18" s="223"/>
      <c r="C18" s="223"/>
      <c r="D18" s="223"/>
      <c r="E18" s="223"/>
      <c r="F18" s="224"/>
    </row>
    <row r="19" spans="1:6" ht="12.75" customHeight="1">
      <c r="A19" s="222"/>
      <c r="B19" s="223"/>
      <c r="C19" s="223"/>
      <c r="D19" s="223"/>
      <c r="E19" s="223"/>
      <c r="F19" s="224"/>
    </row>
    <row r="20" spans="1:6" ht="12.75" customHeight="1">
      <c r="A20" s="222"/>
      <c r="B20" s="223"/>
      <c r="C20" s="223"/>
      <c r="D20" s="223"/>
      <c r="E20" s="223"/>
      <c r="F20" s="224"/>
    </row>
    <row r="21" spans="1:6" ht="12.75" customHeight="1">
      <c r="A21" s="222"/>
      <c r="B21" s="223"/>
      <c r="C21" s="223"/>
      <c r="D21" s="223"/>
      <c r="E21" s="223"/>
      <c r="F21" s="224"/>
    </row>
    <row r="22" spans="1:6" ht="12.75" customHeight="1">
      <c r="A22" s="222"/>
      <c r="B22" s="223"/>
      <c r="C22" s="223"/>
      <c r="D22" s="223"/>
      <c r="E22" s="223"/>
      <c r="F22" s="224"/>
    </row>
    <row r="23" spans="1:6" ht="12.75" customHeight="1">
      <c r="A23" s="222"/>
      <c r="B23" s="223"/>
      <c r="C23" s="223"/>
      <c r="D23" s="223"/>
      <c r="E23" s="223"/>
      <c r="F23" s="224"/>
    </row>
    <row r="24" spans="1:6" ht="12.75" customHeight="1">
      <c r="A24" s="225"/>
      <c r="B24" s="226"/>
      <c r="C24" s="226"/>
      <c r="D24" s="226"/>
      <c r="E24" s="226"/>
      <c r="F24" s="227"/>
    </row>
    <row r="25" spans="1:6" ht="12.75" customHeight="1">
      <c r="A25" s="228" t="s">
        <v>120</v>
      </c>
      <c r="B25" s="229"/>
      <c r="C25" s="229"/>
      <c r="D25" s="229"/>
      <c r="E25" s="229"/>
      <c r="F25" s="230"/>
    </row>
    <row r="26" spans="1:6" ht="12.75" customHeight="1">
      <c r="A26" s="231"/>
      <c r="B26" s="232"/>
      <c r="C26" s="232"/>
      <c r="D26" s="232"/>
      <c r="E26" s="232"/>
      <c r="F26" s="233"/>
    </row>
    <row r="27" spans="1:6" ht="12.75" customHeight="1">
      <c r="A27" s="222"/>
      <c r="B27" s="223"/>
      <c r="C27" s="223"/>
      <c r="D27" s="223"/>
      <c r="E27" s="223"/>
      <c r="F27" s="224"/>
    </row>
    <row r="28" spans="1:6" ht="12.75" customHeight="1">
      <c r="A28" s="222"/>
      <c r="B28" s="223"/>
      <c r="C28" s="223"/>
      <c r="D28" s="223"/>
      <c r="E28" s="223"/>
      <c r="F28" s="224"/>
    </row>
    <row r="29" spans="1:6" ht="12.75" customHeight="1">
      <c r="A29" s="222"/>
      <c r="B29" s="223"/>
      <c r="C29" s="223"/>
      <c r="D29" s="223"/>
      <c r="E29" s="223"/>
      <c r="F29" s="224"/>
    </row>
    <row r="30" spans="1:6" ht="12.75" customHeight="1">
      <c r="A30" s="222"/>
      <c r="B30" s="223"/>
      <c r="C30" s="223"/>
      <c r="D30" s="223"/>
      <c r="E30" s="223"/>
      <c r="F30" s="224"/>
    </row>
    <row r="31" spans="1:6" ht="12.75" customHeight="1">
      <c r="A31" s="222"/>
      <c r="B31" s="223"/>
      <c r="C31" s="223"/>
      <c r="D31" s="223"/>
      <c r="E31" s="223"/>
      <c r="F31" s="224"/>
    </row>
    <row r="32" spans="1:6" ht="12.75" customHeight="1">
      <c r="A32" s="222"/>
      <c r="B32" s="223"/>
      <c r="C32" s="223"/>
      <c r="D32" s="223"/>
      <c r="E32" s="223"/>
      <c r="F32" s="224"/>
    </row>
    <row r="33" spans="1:6" ht="12.75" customHeight="1">
      <c r="A33" s="222"/>
      <c r="B33" s="223"/>
      <c r="C33" s="223"/>
      <c r="D33" s="223"/>
      <c r="E33" s="223"/>
      <c r="F33" s="224"/>
    </row>
    <row r="34" spans="1:6" ht="12.75" customHeight="1">
      <c r="A34" s="222"/>
      <c r="B34" s="223"/>
      <c r="C34" s="223"/>
      <c r="D34" s="223"/>
      <c r="E34" s="223"/>
      <c r="F34" s="224"/>
    </row>
    <row r="35" spans="1:6" ht="12.75" customHeight="1">
      <c r="A35" s="222"/>
      <c r="B35" s="223"/>
      <c r="C35" s="223"/>
      <c r="D35" s="223"/>
      <c r="E35" s="223"/>
      <c r="F35" s="224"/>
    </row>
    <row r="36" spans="1:6" ht="12.75" customHeight="1">
      <c r="A36" s="225"/>
      <c r="B36" s="226"/>
      <c r="C36" s="226"/>
      <c r="D36" s="226"/>
      <c r="E36" s="226"/>
      <c r="F36" s="227"/>
    </row>
    <row r="37" spans="1:6" ht="12.75" customHeight="1">
      <c r="A37" s="228" t="s">
        <v>121</v>
      </c>
      <c r="B37" s="229"/>
      <c r="C37" s="229"/>
      <c r="D37" s="229"/>
      <c r="E37" s="229"/>
      <c r="F37" s="230"/>
    </row>
    <row r="38" spans="1:6" ht="12.75" customHeight="1">
      <c r="A38" s="231"/>
      <c r="B38" s="232"/>
      <c r="C38" s="232"/>
      <c r="D38" s="232"/>
      <c r="E38" s="232"/>
      <c r="F38" s="233"/>
    </row>
    <row r="39" spans="1:6" ht="12.75" customHeight="1">
      <c r="A39" s="222"/>
      <c r="B39" s="223"/>
      <c r="C39" s="223"/>
      <c r="D39" s="223"/>
      <c r="E39" s="223"/>
      <c r="F39" s="224"/>
    </row>
    <row r="40" spans="1:6" ht="12.75" customHeight="1">
      <c r="A40" s="222"/>
      <c r="B40" s="223"/>
      <c r="C40" s="223"/>
      <c r="D40" s="223"/>
      <c r="E40" s="223"/>
      <c r="F40" s="224"/>
    </row>
    <row r="41" spans="1:6" ht="12.75" customHeight="1">
      <c r="A41" s="222"/>
      <c r="B41" s="223"/>
      <c r="C41" s="223"/>
      <c r="D41" s="223"/>
      <c r="E41" s="223"/>
      <c r="F41" s="224"/>
    </row>
    <row r="42" spans="1:6" ht="12.75" customHeight="1">
      <c r="A42" s="222"/>
      <c r="B42" s="223"/>
      <c r="C42" s="223"/>
      <c r="D42" s="223"/>
      <c r="E42" s="223"/>
      <c r="F42" s="224"/>
    </row>
    <row r="43" spans="1:6" ht="12.75" customHeight="1">
      <c r="A43" s="222"/>
      <c r="B43" s="223"/>
      <c r="C43" s="223"/>
      <c r="D43" s="223"/>
      <c r="E43" s="223"/>
      <c r="F43" s="224"/>
    </row>
    <row r="44" spans="1:6" ht="12.75" customHeight="1">
      <c r="A44" s="222"/>
      <c r="B44" s="223"/>
      <c r="C44" s="223"/>
      <c r="D44" s="223"/>
      <c r="E44" s="223"/>
      <c r="F44" s="224"/>
    </row>
    <row r="45" spans="1:6" ht="12.75" customHeight="1">
      <c r="A45" s="222"/>
      <c r="B45" s="223"/>
      <c r="C45" s="223"/>
      <c r="D45" s="223"/>
      <c r="E45" s="223"/>
      <c r="F45" s="224"/>
    </row>
    <row r="46" spans="1:6" ht="12.75" customHeight="1">
      <c r="A46" s="222"/>
      <c r="B46" s="223"/>
      <c r="C46" s="223"/>
      <c r="D46" s="223"/>
      <c r="E46" s="223"/>
      <c r="F46" s="224"/>
    </row>
    <row r="47" spans="1:6" ht="12.75" customHeight="1">
      <c r="A47" s="222"/>
      <c r="B47" s="223"/>
      <c r="C47" s="223"/>
      <c r="D47" s="223"/>
      <c r="E47" s="223"/>
      <c r="F47" s="224"/>
    </row>
    <row r="48" spans="1:6" ht="12.75" customHeight="1">
      <c r="A48" s="225"/>
      <c r="B48" s="226"/>
      <c r="C48" s="226"/>
      <c r="D48" s="226"/>
      <c r="E48" s="226"/>
      <c r="F48" s="227"/>
    </row>
    <row r="49" spans="1:6" ht="12.75" customHeight="1">
      <c r="A49" s="216" t="s">
        <v>126</v>
      </c>
      <c r="B49" s="217"/>
      <c r="C49" s="217"/>
      <c r="D49" s="217"/>
      <c r="E49" s="217"/>
      <c r="F49" s="218"/>
    </row>
    <row r="50" spans="1:6" ht="12.75" customHeight="1">
      <c r="A50" s="219"/>
      <c r="B50" s="220"/>
      <c r="C50" s="220"/>
      <c r="D50" s="220"/>
      <c r="E50" s="220"/>
      <c r="F50" s="221"/>
    </row>
    <row r="51" spans="1:6" ht="12.75" customHeight="1">
      <c r="A51" s="222"/>
      <c r="B51" s="223"/>
      <c r="C51" s="223"/>
      <c r="D51" s="223"/>
      <c r="E51" s="223"/>
      <c r="F51" s="224"/>
    </row>
    <row r="52" spans="1:6" ht="12.75" customHeight="1">
      <c r="A52" s="222"/>
      <c r="B52" s="223"/>
      <c r="C52" s="223"/>
      <c r="D52" s="223"/>
      <c r="E52" s="223"/>
      <c r="F52" s="224"/>
    </row>
    <row r="53" spans="1:6" ht="12.75" customHeight="1">
      <c r="A53" s="222"/>
      <c r="B53" s="223"/>
      <c r="C53" s="223"/>
      <c r="D53" s="223"/>
      <c r="E53" s="223"/>
      <c r="F53" s="224"/>
    </row>
    <row r="54" spans="1:6" ht="12.75" customHeight="1">
      <c r="A54" s="222"/>
      <c r="B54" s="223"/>
      <c r="C54" s="223"/>
      <c r="D54" s="223"/>
      <c r="E54" s="223"/>
      <c r="F54" s="224"/>
    </row>
    <row r="55" spans="1:6" ht="12.75" customHeight="1">
      <c r="A55" s="222"/>
      <c r="B55" s="223"/>
      <c r="C55" s="223"/>
      <c r="D55" s="223"/>
      <c r="E55" s="223"/>
      <c r="F55" s="224"/>
    </row>
    <row r="56" spans="1:6" ht="12.75" customHeight="1">
      <c r="A56" s="222"/>
      <c r="B56" s="223"/>
      <c r="C56" s="223"/>
      <c r="D56" s="223"/>
      <c r="E56" s="223"/>
      <c r="F56" s="224"/>
    </row>
    <row r="57" spans="1:6" ht="12.75" customHeight="1">
      <c r="A57" s="222"/>
      <c r="B57" s="223"/>
      <c r="C57" s="223"/>
      <c r="D57" s="223"/>
      <c r="E57" s="223"/>
      <c r="F57" s="224"/>
    </row>
    <row r="58" spans="1:6" ht="12.75" customHeight="1">
      <c r="A58" s="222"/>
      <c r="B58" s="223"/>
      <c r="C58" s="223"/>
      <c r="D58" s="223"/>
      <c r="E58" s="223"/>
      <c r="F58" s="224"/>
    </row>
    <row r="59" spans="1:6" ht="12.75" customHeight="1">
      <c r="A59" s="222"/>
      <c r="B59" s="223"/>
      <c r="C59" s="223"/>
      <c r="D59" s="223"/>
      <c r="E59" s="223"/>
      <c r="F59" s="224"/>
    </row>
    <row r="60" spans="1:6" ht="12.75" customHeight="1">
      <c r="A60" s="225"/>
      <c r="B60" s="226"/>
      <c r="C60" s="226"/>
      <c r="D60" s="226"/>
      <c r="E60" s="226"/>
      <c r="F60" s="227"/>
    </row>
  </sheetData>
  <sheetProtection sheet="1" objects="1" scenarios="1"/>
  <mergeCells count="15">
    <mergeCell ref="A15:F24"/>
    <mergeCell ref="A1:F1"/>
    <mergeCell ref="B4:C5"/>
    <mergeCell ref="E4:F5"/>
    <mergeCell ref="B10:F10"/>
    <mergeCell ref="B11:F11"/>
    <mergeCell ref="B6:C7"/>
    <mergeCell ref="E6:F7"/>
    <mergeCell ref="A13:F14"/>
    <mergeCell ref="A49:F50"/>
    <mergeCell ref="A51:F60"/>
    <mergeCell ref="A25:F26"/>
    <mergeCell ref="A27:F36"/>
    <mergeCell ref="A37:F38"/>
    <mergeCell ref="A39:F48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ビジネスゲームＢＧ２１plan</dc:title>
  <dc:subject>ＢＧ２１planVersion1.0</dc:subject>
  <dc:creator>横浜市立大学大学院経営学研究科野々山研究室</dc:creator>
  <cp:keywords/>
  <dc:description/>
  <cp:lastModifiedBy>user</cp:lastModifiedBy>
  <cp:lastPrinted>2002-02-17T02:22:44Z</cp:lastPrinted>
  <dcterms:created xsi:type="dcterms:W3CDTF">2000-09-03T16:02:48Z</dcterms:created>
  <dcterms:modified xsi:type="dcterms:W3CDTF">2011-06-13T02:10:04Z</dcterms:modified>
  <cp:category/>
  <cp:version/>
  <cp:contentType/>
  <cp:contentStatus/>
</cp:coreProperties>
</file>